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210" windowWidth="22860" windowHeight="8820"/>
  </bookViews>
  <sheets>
    <sheet name="Centerline_MPO" sheetId="2" r:id="rId1"/>
    <sheet name="Centerline_Corridor" sheetId="8" r:id="rId2"/>
    <sheet name="Lane_Miles_MPO" sheetId="4" r:id="rId3"/>
    <sheet name="Lane_miles_Corridor" sheetId="7" r:id="rId4"/>
    <sheet name="Program_Type_MPO" sheetId="9" r:id="rId5"/>
    <sheet name="Program_Type_Corridor" sheetId="10" r:id="rId6"/>
  </sheets>
  <definedNames>
    <definedName name="_xlnm.Print_Titles" localSheetId="2">Lane_Miles_MPO!$5:$5</definedName>
  </definedNames>
  <calcPr calcId="145621"/>
</workbook>
</file>

<file path=xl/calcChain.xml><?xml version="1.0" encoding="utf-8"?>
<calcChain xmlns="http://schemas.openxmlformats.org/spreadsheetml/2006/main">
  <c r="G119" i="10" l="1"/>
  <c r="G121" i="10" s="1"/>
  <c r="E119" i="10"/>
  <c r="D119" i="10"/>
  <c r="D121" i="10" s="1"/>
  <c r="G100" i="10"/>
  <c r="E100" i="10"/>
  <c r="D100" i="10"/>
  <c r="F100" i="10" s="1"/>
  <c r="G82" i="10"/>
  <c r="E82" i="10"/>
  <c r="E121" i="10" s="1"/>
  <c r="D82" i="10"/>
  <c r="G64" i="10"/>
  <c r="E64" i="10"/>
  <c r="D64" i="10"/>
  <c r="G45" i="10"/>
  <c r="E45" i="10"/>
  <c r="D45" i="10"/>
  <c r="F20" i="10"/>
  <c r="H20" i="10" s="1"/>
  <c r="F19" i="10"/>
  <c r="H19" i="10" s="1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G21" i="10"/>
  <c r="E21" i="10"/>
  <c r="D21" i="10"/>
  <c r="F6" i="10"/>
  <c r="H6" i="10" s="1"/>
  <c r="M108" i="4"/>
  <c r="L108" i="4"/>
  <c r="K108" i="4"/>
  <c r="J108" i="4"/>
  <c r="I108" i="4"/>
  <c r="H108" i="4"/>
  <c r="G108" i="4"/>
  <c r="F108" i="4"/>
  <c r="E108" i="4"/>
  <c r="D108" i="4"/>
  <c r="H100" i="10" l="1"/>
  <c r="F82" i="10"/>
  <c r="H82" i="10" s="1"/>
  <c r="F119" i="10"/>
  <c r="F64" i="10"/>
  <c r="H64" i="10" s="1"/>
  <c r="F21" i="10"/>
  <c r="H21" i="10" s="1"/>
  <c r="F45" i="10"/>
  <c r="H45" i="10" s="1"/>
  <c r="D107" i="9"/>
  <c r="E107" i="9"/>
  <c r="F107" i="9"/>
  <c r="G107" i="9"/>
  <c r="H107" i="9"/>
  <c r="L129" i="7"/>
  <c r="K129" i="7"/>
  <c r="J129" i="7"/>
  <c r="I129" i="7"/>
  <c r="H129" i="7"/>
  <c r="G129" i="7"/>
  <c r="F129" i="7"/>
  <c r="E129" i="7"/>
  <c r="D129" i="7"/>
  <c r="L128" i="7"/>
  <c r="K128" i="7"/>
  <c r="J128" i="7"/>
  <c r="I128" i="7"/>
  <c r="H128" i="7"/>
  <c r="G128" i="7"/>
  <c r="F128" i="7"/>
  <c r="E128" i="7"/>
  <c r="D128" i="7"/>
  <c r="M128" i="7"/>
  <c r="M129" i="8"/>
  <c r="L129" i="8"/>
  <c r="K129" i="8"/>
  <c r="J129" i="8"/>
  <c r="I129" i="8"/>
  <c r="H129" i="8"/>
  <c r="G129" i="8"/>
  <c r="F129" i="8"/>
  <c r="E129" i="8"/>
  <c r="D129" i="8"/>
  <c r="L128" i="8"/>
  <c r="K128" i="8"/>
  <c r="J128" i="8"/>
  <c r="I128" i="8"/>
  <c r="H128" i="8"/>
  <c r="G128" i="8"/>
  <c r="F128" i="8"/>
  <c r="E128" i="8"/>
  <c r="D128" i="8"/>
  <c r="M128" i="8"/>
  <c r="F121" i="10" l="1"/>
  <c r="H119" i="10"/>
  <c r="H121" i="10" s="1"/>
  <c r="E106" i="8"/>
  <c r="F106" i="8"/>
  <c r="G106" i="8"/>
  <c r="H106" i="8"/>
  <c r="I106" i="8"/>
  <c r="J106" i="8"/>
  <c r="K106" i="8"/>
  <c r="L106" i="8"/>
  <c r="M106" i="8"/>
  <c r="D106" i="8"/>
  <c r="E105" i="8"/>
  <c r="F105" i="8"/>
  <c r="G105" i="8"/>
  <c r="H105" i="8"/>
  <c r="I105" i="8"/>
  <c r="J105" i="8"/>
  <c r="K105" i="8"/>
  <c r="L105" i="8"/>
  <c r="M105" i="8"/>
  <c r="D105" i="8"/>
  <c r="E87" i="8"/>
  <c r="F87" i="8"/>
  <c r="G87" i="8"/>
  <c r="H87" i="8"/>
  <c r="I87" i="8"/>
  <c r="J87" i="8"/>
  <c r="K87" i="8"/>
  <c r="L87" i="8"/>
  <c r="M87" i="8"/>
  <c r="D87" i="8"/>
  <c r="E86" i="8"/>
  <c r="F86" i="8"/>
  <c r="G86" i="8"/>
  <c r="H86" i="8"/>
  <c r="I86" i="8"/>
  <c r="J86" i="8"/>
  <c r="K86" i="8"/>
  <c r="L86" i="8"/>
  <c r="M86" i="8"/>
  <c r="D86" i="8"/>
  <c r="E68" i="8"/>
  <c r="F68" i="8"/>
  <c r="G68" i="8"/>
  <c r="I68" i="8"/>
  <c r="J68" i="8"/>
  <c r="K68" i="8"/>
  <c r="L68" i="8"/>
  <c r="M68" i="8"/>
  <c r="D68" i="8"/>
  <c r="E67" i="8"/>
  <c r="F67" i="8"/>
  <c r="G67" i="8"/>
  <c r="H67" i="8"/>
  <c r="I67" i="8"/>
  <c r="J67" i="8"/>
  <c r="K67" i="8"/>
  <c r="L67" i="8"/>
  <c r="M67" i="8"/>
  <c r="D67" i="8"/>
  <c r="E22" i="8" l="1"/>
  <c r="F22" i="8"/>
  <c r="G22" i="8"/>
  <c r="H22" i="8"/>
  <c r="I22" i="8"/>
  <c r="J22" i="8"/>
  <c r="K22" i="8"/>
  <c r="L22" i="8"/>
  <c r="L47" i="8" l="1"/>
  <c r="L125" i="8" s="1"/>
  <c r="J47" i="8"/>
  <c r="J125" i="8" s="1"/>
  <c r="H47" i="8"/>
  <c r="H125" i="8" s="1"/>
  <c r="F47" i="8"/>
  <c r="F125" i="8" s="1"/>
  <c r="K47" i="8"/>
  <c r="K125" i="8" s="1"/>
  <c r="I47" i="8"/>
  <c r="I125" i="8" s="1"/>
  <c r="G47" i="8"/>
  <c r="G125" i="8" s="1"/>
  <c r="E47" i="8"/>
  <c r="E125" i="8" s="1"/>
  <c r="E7" i="8"/>
  <c r="G7" i="8"/>
  <c r="I7" i="8"/>
  <c r="K7" i="8"/>
  <c r="D7" i="8"/>
  <c r="F7" i="8"/>
  <c r="H7" i="8"/>
  <c r="J7" i="8"/>
  <c r="L7" i="8"/>
  <c r="E125" i="7"/>
  <c r="F125" i="7"/>
  <c r="G125" i="7"/>
  <c r="H125" i="7"/>
  <c r="I125" i="7"/>
  <c r="J125" i="7"/>
  <c r="K125" i="7"/>
  <c r="L125" i="7"/>
  <c r="D125" i="7"/>
  <c r="E105" i="7"/>
  <c r="F105" i="7"/>
  <c r="G105" i="7"/>
  <c r="H105" i="7"/>
  <c r="I105" i="7"/>
  <c r="J105" i="7"/>
  <c r="K105" i="7"/>
  <c r="L105" i="7"/>
  <c r="D105" i="7"/>
  <c r="E7" i="7"/>
  <c r="F7" i="7"/>
  <c r="G7" i="7"/>
  <c r="H7" i="7"/>
  <c r="I7" i="7"/>
  <c r="J7" i="7"/>
  <c r="K7" i="7"/>
  <c r="L7" i="7"/>
  <c r="D7" i="7"/>
  <c r="E22" i="7"/>
  <c r="F22" i="7"/>
  <c r="G22" i="7"/>
  <c r="H22" i="7"/>
  <c r="I22" i="7"/>
  <c r="J22" i="7"/>
  <c r="K22" i="7"/>
  <c r="L22" i="7"/>
  <c r="D22" i="7"/>
  <c r="E86" i="7"/>
  <c r="F86" i="7"/>
  <c r="G86" i="7"/>
  <c r="H86" i="7"/>
  <c r="I86" i="7"/>
  <c r="J86" i="7"/>
  <c r="K86" i="7"/>
  <c r="L86" i="7"/>
  <c r="D86" i="7"/>
  <c r="E67" i="7"/>
  <c r="F67" i="7"/>
  <c r="G67" i="7"/>
  <c r="H67" i="7"/>
  <c r="I67" i="7"/>
  <c r="J67" i="7"/>
  <c r="K67" i="7"/>
  <c r="L67" i="7"/>
  <c r="D67" i="7"/>
  <c r="E47" i="7"/>
  <c r="F47" i="7"/>
  <c r="G47" i="7"/>
  <c r="H47" i="7"/>
  <c r="I47" i="7"/>
  <c r="J47" i="7"/>
  <c r="K47" i="7"/>
  <c r="L47" i="7"/>
  <c r="D47" i="7"/>
  <c r="M107" i="4"/>
  <c r="L107" i="4"/>
  <c r="K107" i="4"/>
  <c r="J107" i="4"/>
  <c r="I107" i="4"/>
  <c r="H107" i="4"/>
  <c r="G107" i="4"/>
  <c r="F107" i="4"/>
  <c r="E107" i="4"/>
  <c r="D107" i="4"/>
  <c r="M129" i="7" l="1"/>
  <c r="M125" i="7"/>
  <c r="M105" i="7"/>
  <c r="M86" i="7"/>
  <c r="M67" i="7"/>
  <c r="F68" i="7" s="1"/>
  <c r="M47" i="7"/>
  <c r="M22" i="7"/>
  <c r="H23" i="7" s="1"/>
  <c r="M7" i="7"/>
  <c r="M7" i="8"/>
  <c r="E107" i="2"/>
  <c r="F107" i="2"/>
  <c r="G107" i="2"/>
  <c r="H107" i="2"/>
  <c r="I107" i="2"/>
  <c r="J107" i="2"/>
  <c r="K107" i="2"/>
  <c r="L107" i="2"/>
  <c r="M107" i="2"/>
  <c r="D107" i="2"/>
  <c r="G126" i="7" l="1"/>
  <c r="I126" i="7"/>
  <c r="K126" i="7"/>
  <c r="D126" i="7"/>
  <c r="F126" i="7"/>
  <c r="H126" i="7"/>
  <c r="J126" i="7"/>
  <c r="L126" i="7"/>
  <c r="E126" i="7"/>
  <c r="G106" i="7"/>
  <c r="I106" i="7"/>
  <c r="K106" i="7"/>
  <c r="D106" i="7"/>
  <c r="F106" i="7"/>
  <c r="H106" i="7"/>
  <c r="J106" i="7"/>
  <c r="L106" i="7"/>
  <c r="E106" i="7"/>
  <c r="E87" i="7"/>
  <c r="G87" i="7"/>
  <c r="I87" i="7"/>
  <c r="K87" i="7"/>
  <c r="F87" i="7"/>
  <c r="H87" i="7"/>
  <c r="J87" i="7"/>
  <c r="L87" i="7"/>
  <c r="D87" i="7"/>
  <c r="E68" i="7"/>
  <c r="D68" i="7"/>
  <c r="K68" i="7"/>
  <c r="G68" i="7"/>
  <c r="I68" i="7"/>
  <c r="L68" i="7"/>
  <c r="J68" i="7"/>
  <c r="H68" i="7"/>
  <c r="G48" i="7"/>
  <c r="I48" i="7"/>
  <c r="K48" i="7"/>
  <c r="D48" i="7"/>
  <c r="F48" i="7"/>
  <c r="H48" i="7"/>
  <c r="J48" i="7"/>
  <c r="L48" i="7"/>
  <c r="E48" i="7"/>
  <c r="I23" i="7"/>
  <c r="D23" i="7"/>
  <c r="F23" i="7"/>
  <c r="E23" i="7"/>
  <c r="G23" i="7"/>
  <c r="J23" i="7"/>
  <c r="K23" i="7"/>
  <c r="L23" i="7"/>
  <c r="E108" i="2"/>
  <c r="F108" i="2"/>
  <c r="H108" i="2"/>
  <c r="J108" i="2"/>
  <c r="L108" i="2"/>
  <c r="G108" i="2"/>
  <c r="I108" i="2"/>
  <c r="K108" i="2"/>
  <c r="D108" i="2"/>
  <c r="D47" i="8"/>
  <c r="M47" i="8" s="1"/>
  <c r="D22" i="8"/>
  <c r="M126" i="7" l="1"/>
  <c r="M106" i="7"/>
  <c r="M87" i="7"/>
  <c r="M68" i="7"/>
  <c r="M48" i="7"/>
  <c r="M23" i="7"/>
  <c r="M108" i="2"/>
  <c r="D48" i="8"/>
  <c r="M22" i="8"/>
  <c r="D23" i="8" s="1"/>
  <c r="D125" i="8"/>
  <c r="M125" i="8"/>
  <c r="K126" i="8" l="1"/>
  <c r="L126" i="8"/>
  <c r="I126" i="8"/>
  <c r="J126" i="8"/>
  <c r="G126" i="8"/>
  <c r="H126" i="8"/>
  <c r="E126" i="8"/>
  <c r="F126" i="8"/>
  <c r="D126" i="8"/>
  <c r="J23" i="8"/>
  <c r="J48" i="8" s="1"/>
  <c r="F23" i="8"/>
  <c r="F48" i="8" s="1"/>
  <c r="I23" i="8"/>
  <c r="I48" i="8" s="1"/>
  <c r="E23" i="8"/>
  <c r="E48" i="8" s="1"/>
  <c r="L23" i="8"/>
  <c r="L48" i="8" s="1"/>
  <c r="H23" i="8"/>
  <c r="H48" i="8" s="1"/>
  <c r="K23" i="8"/>
  <c r="K48" i="8" s="1"/>
  <c r="G23" i="8"/>
  <c r="G48" i="8" s="1"/>
  <c r="M126" i="8" l="1"/>
  <c r="M48" i="8"/>
  <c r="M23" i="8"/>
</calcChain>
</file>

<file path=xl/sharedStrings.xml><?xml version="1.0" encoding="utf-8"?>
<sst xmlns="http://schemas.openxmlformats.org/spreadsheetml/2006/main" count="1342" uniqueCount="147">
  <si>
    <t>No</t>
  </si>
  <si>
    <t>Name</t>
  </si>
  <si>
    <t>DCR</t>
  </si>
  <si>
    <t>MassPort</t>
  </si>
  <si>
    <t>Unaccepted</t>
  </si>
  <si>
    <t>Acton</t>
  </si>
  <si>
    <t>Arlington</t>
  </si>
  <si>
    <t>Ashland</t>
  </si>
  <si>
    <t>Bedford</t>
  </si>
  <si>
    <t>Bellingham</t>
  </si>
  <si>
    <t>Belmont</t>
  </si>
  <si>
    <t>Beverly</t>
  </si>
  <si>
    <t>Bolton</t>
  </si>
  <si>
    <t>Boston</t>
  </si>
  <si>
    <t>Boxborough</t>
  </si>
  <si>
    <t>Braintree</t>
  </si>
  <si>
    <t>Brookline</t>
  </si>
  <si>
    <t>Burlington</t>
  </si>
  <si>
    <t>Cambridge</t>
  </si>
  <si>
    <t>Canton</t>
  </si>
  <si>
    <t>Carlisle</t>
  </si>
  <si>
    <t>Chelsea</t>
  </si>
  <si>
    <t>Cohasset</t>
  </si>
  <si>
    <t>Concord</t>
  </si>
  <si>
    <t>Danvers</t>
  </si>
  <si>
    <t>Dedham</t>
  </si>
  <si>
    <t>Dover</t>
  </si>
  <si>
    <t>Duxbury</t>
  </si>
  <si>
    <t>Essex</t>
  </si>
  <si>
    <t>Everett</t>
  </si>
  <si>
    <t>Foxborough</t>
  </si>
  <si>
    <t>Framingham</t>
  </si>
  <si>
    <t>Franklin</t>
  </si>
  <si>
    <t>Gloucester</t>
  </si>
  <si>
    <t>Hamilton</t>
  </si>
  <si>
    <t>Hanover</t>
  </si>
  <si>
    <t>Hingham</t>
  </si>
  <si>
    <t>Holbrook</t>
  </si>
  <si>
    <t>Holliston</t>
  </si>
  <si>
    <t>Hopkinton</t>
  </si>
  <si>
    <t>Hudson</t>
  </si>
  <si>
    <t>Hull</t>
  </si>
  <si>
    <t>Ipswich</t>
  </si>
  <si>
    <t>Lexington</t>
  </si>
  <si>
    <t>Lincoln</t>
  </si>
  <si>
    <t>Littleton</t>
  </si>
  <si>
    <t>Lynn</t>
  </si>
  <si>
    <t>Lynnfield</t>
  </si>
  <si>
    <t>Malden</t>
  </si>
  <si>
    <t>Marblehead</t>
  </si>
  <si>
    <t>Marlborough</t>
  </si>
  <si>
    <t>Marshfield</t>
  </si>
  <si>
    <t>Maynard</t>
  </si>
  <si>
    <t>Medfield</t>
  </si>
  <si>
    <t>Medford</t>
  </si>
  <si>
    <t>Medway</t>
  </si>
  <si>
    <t>Melrose</t>
  </si>
  <si>
    <t>Middleton</t>
  </si>
  <si>
    <t>Milford</t>
  </si>
  <si>
    <t>Millis</t>
  </si>
  <si>
    <t>Milton</t>
  </si>
  <si>
    <t>Nahant</t>
  </si>
  <si>
    <t>Natick</t>
  </si>
  <si>
    <t>Needham</t>
  </si>
  <si>
    <t>Salem</t>
  </si>
  <si>
    <t>Newton</t>
  </si>
  <si>
    <t>Norfolk</t>
  </si>
  <si>
    <t>Reading</t>
  </si>
  <si>
    <t>Norwell</t>
  </si>
  <si>
    <t>Norwood</t>
  </si>
  <si>
    <t>Peabody</t>
  </si>
  <si>
    <t>Pembroke</t>
  </si>
  <si>
    <t>Quincy</t>
  </si>
  <si>
    <t>Randolph</t>
  </si>
  <si>
    <t>Revere</t>
  </si>
  <si>
    <t>Rockland</t>
  </si>
  <si>
    <t>Rockport</t>
  </si>
  <si>
    <t>Saugus</t>
  </si>
  <si>
    <t>Scituate</t>
  </si>
  <si>
    <t>Sharon</t>
  </si>
  <si>
    <t>Sherborn</t>
  </si>
  <si>
    <t>Somerville</t>
  </si>
  <si>
    <t>Southborough</t>
  </si>
  <si>
    <t>Stoneham</t>
  </si>
  <si>
    <t>Stoughton</t>
  </si>
  <si>
    <t>Stow</t>
  </si>
  <si>
    <t>Sudbury</t>
  </si>
  <si>
    <t>Swampscott</t>
  </si>
  <si>
    <t>Topsfield</t>
  </si>
  <si>
    <t>Wakefield</t>
  </si>
  <si>
    <t>Walpole</t>
  </si>
  <si>
    <t>Waltham</t>
  </si>
  <si>
    <t>Watertown</t>
  </si>
  <si>
    <t>Wayland</t>
  </si>
  <si>
    <t>Wellesley</t>
  </si>
  <si>
    <t>Wenham</t>
  </si>
  <si>
    <t>Weston</t>
  </si>
  <si>
    <t>Westwood</t>
  </si>
  <si>
    <t>Weymouth</t>
  </si>
  <si>
    <t>Wilmington</t>
  </si>
  <si>
    <t>Winchester</t>
  </si>
  <si>
    <t>Woburn</t>
  </si>
  <si>
    <t>Wrentham</t>
  </si>
  <si>
    <t>City Town</t>
  </si>
  <si>
    <t>Manchester by the Sea</t>
  </si>
  <si>
    <t>North Reading</t>
  </si>
  <si>
    <t>Centerline Miles</t>
  </si>
  <si>
    <t>City/town by Jurisdiction</t>
  </si>
  <si>
    <t>MassDot</t>
  </si>
  <si>
    <t>City/Town Accepted</t>
  </si>
  <si>
    <t>State Institutional</t>
  </si>
  <si>
    <t>County Institutional</t>
  </si>
  <si>
    <t>Combined Federal</t>
  </si>
  <si>
    <t>State Park</t>
  </si>
  <si>
    <t>City/Town total</t>
  </si>
  <si>
    <t>Corridor</t>
  </si>
  <si>
    <t>Northwest</t>
  </si>
  <si>
    <t>West</t>
  </si>
  <si>
    <t>Southwest</t>
  </si>
  <si>
    <t>Northeast</t>
  </si>
  <si>
    <t>Southeast</t>
  </si>
  <si>
    <t>North</t>
  </si>
  <si>
    <t>Winthrop</t>
  </si>
  <si>
    <t>Total</t>
  </si>
  <si>
    <t>North Total</t>
  </si>
  <si>
    <t>Northeast Total</t>
  </si>
  <si>
    <t>Northwest Total</t>
  </si>
  <si>
    <t>Central</t>
  </si>
  <si>
    <t>West Total</t>
  </si>
  <si>
    <t>Southwest Total</t>
  </si>
  <si>
    <t>MPO Total</t>
  </si>
  <si>
    <t>% Corridor</t>
  </si>
  <si>
    <t>City/Town Total</t>
  </si>
  <si>
    <t>% MPO</t>
  </si>
  <si>
    <t>*Category: Excludes Interstate, Arterial and Collector Roadways that are covered by the National Highway System</t>
  </si>
  <si>
    <t>State and Local Aid</t>
  </si>
  <si>
    <t>City/Town</t>
  </si>
  <si>
    <t>MPO</t>
  </si>
  <si>
    <t>Roadway Inventory 2013</t>
  </si>
  <si>
    <t>Lane Miles</t>
  </si>
  <si>
    <t>Southeast Total</t>
  </si>
  <si>
    <t>City/town by Federal Aid Category</t>
  </si>
  <si>
    <t>National Highway System (NHS)</t>
  </si>
  <si>
    <t>Surface Transportation (STP)*</t>
  </si>
  <si>
    <t>*Service Transportation Program excludes interstate, arterial, and collector roadways that are covered by the National Highway System</t>
  </si>
  <si>
    <t>Total Federal Aid (NHS + STP)</t>
  </si>
  <si>
    <t>Grand Total (Federal + State and 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</si>
</sst>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##0.00;###0.00"/>
    <numFmt numFmtId="166" formatCode="#,##0.00;#,##0.00"/>
    <numFmt numFmtId="167" formatCode="0.0%"/>
  </numFmts>
  <fonts count="3" x14ac:knownFonts="1"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horizontal="right"/>
    </xf>
    <xf numFmtId="165" fontId="2" fillId="3" borderId="4" xfId="0" applyNumberFormat="1" applyFont="1" applyFill="1" applyBorder="1" applyAlignment="1">
      <alignment horizontal="right" vertical="top" wrapText="1"/>
    </xf>
    <xf numFmtId="165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right" vertical="top" wrapText="1"/>
    </xf>
    <xf numFmtId="0" fontId="0" fillId="0" borderId="0" xfId="0" applyAlignment="1">
      <alignment horizontal="left"/>
    </xf>
    <xf numFmtId="0" fontId="2" fillId="3" borderId="0" xfId="0" applyFont="1" applyFill="1" applyBorder="1" applyAlignment="1">
      <alignment vertical="top" wrapText="1"/>
    </xf>
    <xf numFmtId="0" fontId="0" fillId="0" borderId="0" xfId="0" applyAlignment="1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164" fontId="2" fillId="0" borderId="0" xfId="0" applyNumberFormat="1" applyFont="1" applyFill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165" fontId="2" fillId="0" borderId="4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Alignment="1">
      <alignment horizontal="right" vertical="top" wrapText="1"/>
    </xf>
    <xf numFmtId="0" fontId="0" fillId="0" borderId="0" xfId="0" applyFill="1"/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0" fillId="0" borderId="0" xfId="0" applyFill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164" fontId="2" fillId="3" borderId="0" xfId="0" applyNumberFormat="1" applyFont="1" applyFill="1" applyAlignment="1">
      <alignment horizontal="left" vertical="top" wrapText="1"/>
    </xf>
    <xf numFmtId="2" fontId="2" fillId="3" borderId="4" xfId="0" applyNumberFormat="1" applyFont="1" applyFill="1" applyBorder="1" applyAlignment="1">
      <alignment horizontal="right" vertical="top" wrapText="1"/>
    </xf>
    <xf numFmtId="2" fontId="2" fillId="3" borderId="0" xfId="0" applyNumberFormat="1" applyFont="1" applyFill="1" applyAlignment="1">
      <alignment horizontal="right" vertical="top" wrapText="1"/>
    </xf>
    <xf numFmtId="164" fontId="2" fillId="0" borderId="0" xfId="0" applyNumberFormat="1" applyFont="1" applyFill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right" vertical="top" wrapText="1"/>
    </xf>
    <xf numFmtId="2" fontId="2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6" xfId="0" applyNumberFormat="1" applyFont="1" applyFill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right" wrapText="1"/>
    </xf>
    <xf numFmtId="2" fontId="0" fillId="0" borderId="0" xfId="0" applyNumberFormat="1" applyFill="1"/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165" fontId="2" fillId="0" borderId="4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Alignment="1">
      <alignment horizontal="right" wrapText="1"/>
    </xf>
    <xf numFmtId="2" fontId="0" fillId="0" borderId="4" xfId="0" applyNumberForma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top" wrapText="1"/>
    </xf>
    <xf numFmtId="2" fontId="0" fillId="0" borderId="0" xfId="0" applyNumberFormat="1" applyFill="1" applyBorder="1" applyAlignment="1">
      <alignment horizontal="right"/>
    </xf>
    <xf numFmtId="2" fontId="2" fillId="0" borderId="0" xfId="0" applyNumberFormat="1" applyFont="1" applyFill="1" applyAlignment="1">
      <alignment horizontal="right" wrapText="1"/>
    </xf>
    <xf numFmtId="0" fontId="1" fillId="0" borderId="0" xfId="0" applyFont="1" applyFill="1" applyBorder="1" applyAlignment="1">
      <alignment horizontal="lef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6" fontId="2" fillId="0" borderId="5" xfId="0" applyNumberFormat="1" applyFont="1" applyFill="1" applyBorder="1" applyAlignment="1">
      <alignment horizontal="right" vertical="top" wrapText="1"/>
    </xf>
    <xf numFmtId="166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 wrapText="1"/>
    </xf>
    <xf numFmtId="165" fontId="0" fillId="0" borderId="0" xfId="0" applyNumberFormat="1"/>
    <xf numFmtId="0" fontId="0" fillId="0" borderId="0" xfId="0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5" borderId="0" xfId="0" applyFont="1" applyFill="1" applyAlignment="1"/>
    <xf numFmtId="0" fontId="2" fillId="5" borderId="0" xfId="0" applyFont="1" applyFill="1" applyBorder="1" applyAlignment="1">
      <alignment vertical="top" wrapText="1"/>
    </xf>
    <xf numFmtId="0" fontId="2" fillId="6" borderId="1" xfId="0" applyFont="1" applyFill="1" applyBorder="1" applyAlignment="1">
      <alignment wrapText="1"/>
    </xf>
    <xf numFmtId="0" fontId="0" fillId="4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horizontal="right"/>
    </xf>
    <xf numFmtId="0" fontId="0" fillId="5" borderId="12" xfId="0" applyFont="1" applyFill="1" applyBorder="1" applyAlignment="1"/>
    <xf numFmtId="0" fontId="1" fillId="0" borderId="13" xfId="0" applyFont="1" applyBorder="1" applyAlignment="1">
      <alignment horizontal="left" vertical="center"/>
    </xf>
    <xf numFmtId="2" fontId="0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vertical="top" wrapText="1"/>
    </xf>
    <xf numFmtId="0" fontId="1" fillId="0" borderId="12" xfId="0" applyFont="1" applyBorder="1" applyAlignment="1">
      <alignment horizontal="left" vertical="center"/>
    </xf>
    <xf numFmtId="165" fontId="2" fillId="0" borderId="14" xfId="0" applyNumberFormat="1" applyFont="1" applyFill="1" applyBorder="1" applyAlignment="1">
      <alignment horizontal="right" vertical="top" wrapText="1"/>
    </xf>
    <xf numFmtId="165" fontId="2" fillId="0" borderId="12" xfId="0" applyNumberFormat="1" applyFont="1" applyFill="1" applyBorder="1" applyAlignment="1">
      <alignment horizontal="right" vertical="top" wrapText="1"/>
    </xf>
    <xf numFmtId="0" fontId="0" fillId="0" borderId="12" xfId="0" applyFill="1" applyBorder="1" applyAlignment="1">
      <alignment horizontal="right"/>
    </xf>
    <xf numFmtId="0" fontId="1" fillId="0" borderId="12" xfId="0" applyFont="1" applyFill="1" applyBorder="1" applyAlignment="1">
      <alignment horizontal="left" vertical="center"/>
    </xf>
    <xf numFmtId="2" fontId="0" fillId="0" borderId="14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0" fontId="0" fillId="0" borderId="12" xfId="0" applyFont="1" applyBorder="1" applyAlignment="1">
      <alignment horizontal="left"/>
    </xf>
    <xf numFmtId="0" fontId="0" fillId="0" borderId="15" xfId="0" applyFill="1" applyBorder="1" applyAlignment="1">
      <alignment horizontal="right"/>
    </xf>
    <xf numFmtId="0" fontId="2" fillId="0" borderId="15" xfId="0" applyFont="1" applyFill="1" applyBorder="1" applyAlignment="1">
      <alignment vertical="top" wrapText="1"/>
    </xf>
    <xf numFmtId="0" fontId="0" fillId="0" borderId="15" xfId="0" applyFont="1" applyBorder="1" applyAlignment="1">
      <alignment horizontal="left"/>
    </xf>
    <xf numFmtId="2" fontId="0" fillId="0" borderId="16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167" fontId="0" fillId="0" borderId="14" xfId="0" applyNumberFormat="1" applyFill="1" applyBorder="1" applyAlignment="1">
      <alignment horizontal="right"/>
    </xf>
    <xf numFmtId="167" fontId="0" fillId="0" borderId="12" xfId="0" applyNumberForma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vertical="top" wrapText="1"/>
    </xf>
    <xf numFmtId="0" fontId="1" fillId="0" borderId="11" xfId="0" applyFont="1" applyBorder="1" applyAlignment="1">
      <alignment horizontal="left" vertical="center"/>
    </xf>
    <xf numFmtId="167" fontId="2" fillId="0" borderId="10" xfId="0" applyNumberFormat="1" applyFont="1" applyFill="1" applyBorder="1" applyAlignment="1">
      <alignment horizontal="right" vertical="top" wrapText="1"/>
    </xf>
    <xf numFmtId="167" fontId="2" fillId="0" borderId="11" xfId="0" applyNumberFormat="1" applyFont="1" applyFill="1" applyBorder="1" applyAlignment="1">
      <alignment horizontal="right" vertical="top" wrapText="1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0" fontId="0" fillId="0" borderId="14" xfId="0" applyNumberFormat="1" applyFill="1" applyBorder="1" applyAlignment="1">
      <alignment horizontal="right"/>
    </xf>
    <xf numFmtId="10" fontId="0" fillId="0" borderId="12" xfId="0" applyNumberFormat="1" applyFill="1" applyBorder="1" applyAlignment="1">
      <alignment horizontal="right"/>
    </xf>
    <xf numFmtId="0" fontId="1" fillId="0" borderId="17" xfId="0" applyFont="1" applyBorder="1" applyAlignment="1">
      <alignment horizontal="left" vertical="center"/>
    </xf>
    <xf numFmtId="0" fontId="0" fillId="0" borderId="17" xfId="0" applyFill="1" applyBorder="1" applyAlignment="1">
      <alignment horizontal="left"/>
    </xf>
    <xf numFmtId="165" fontId="0" fillId="0" borderId="15" xfId="0" applyNumberForma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165" fontId="0" fillId="0" borderId="0" xfId="0" applyNumberFormat="1" applyFill="1"/>
    <xf numFmtId="2" fontId="2" fillId="6" borderId="11" xfId="0" applyNumberFormat="1" applyFont="1" applyFill="1" applyBorder="1" applyAlignment="1">
      <alignment horizontal="right" vertical="center" wrapText="1"/>
    </xf>
    <xf numFmtId="2" fontId="2" fillId="6" borderId="18" xfId="0" applyNumberFormat="1" applyFont="1" applyFill="1" applyBorder="1" applyAlignment="1">
      <alignment horizontal="right" vertical="center" wrapText="1"/>
    </xf>
    <xf numFmtId="2" fontId="2" fillId="0" borderId="19" xfId="0" applyNumberFormat="1" applyFont="1" applyFill="1" applyBorder="1" applyAlignment="1">
      <alignment horizontal="right" vertical="top" wrapText="1"/>
    </xf>
    <xf numFmtId="2" fontId="2" fillId="3" borderId="19" xfId="0" applyNumberFormat="1" applyFont="1" applyFill="1" applyBorder="1" applyAlignment="1">
      <alignment horizontal="right" vertical="top" wrapText="1"/>
    </xf>
    <xf numFmtId="2" fontId="2" fillId="0" borderId="20" xfId="0" applyNumberFormat="1" applyFont="1" applyFill="1" applyBorder="1" applyAlignment="1">
      <alignment horizontal="right" vertical="top" wrapText="1"/>
    </xf>
    <xf numFmtId="0" fontId="0" fillId="0" borderId="0" xfId="0" applyFont="1" applyAlignment="1"/>
    <xf numFmtId="0" fontId="2" fillId="6" borderId="11" xfId="0" applyFont="1" applyFill="1" applyBorder="1" applyAlignment="1">
      <alignment wrapText="1"/>
    </xf>
    <xf numFmtId="0" fontId="0" fillId="6" borderId="11" xfId="0" applyFont="1" applyFill="1" applyBorder="1" applyAlignment="1"/>
    <xf numFmtId="0" fontId="1" fillId="0" borderId="0" xfId="0" applyFont="1" applyBorder="1" applyAlignment="1">
      <alignment vertical="center"/>
    </xf>
    <xf numFmtId="0" fontId="0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2" fillId="5" borderId="0" xfId="0" applyFont="1" applyFill="1" applyAlignment="1">
      <alignment vertical="top" wrapText="1"/>
    </xf>
    <xf numFmtId="0" fontId="0" fillId="5" borderId="0" xfId="0" applyFill="1" applyAlignment="1"/>
    <xf numFmtId="0" fontId="2" fillId="3" borderId="0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1" fillId="0" borderId="1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0" fillId="6" borderId="9" xfId="0" applyFont="1" applyFill="1" applyBorder="1" applyAlignment="1">
      <alignment horizontal="left"/>
    </xf>
    <xf numFmtId="2" fontId="2" fillId="6" borderId="5" xfId="0" applyNumberFormat="1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center"/>
    </xf>
    <xf numFmtId="2" fontId="2" fillId="0" borderId="16" xfId="0" applyNumberFormat="1" applyFont="1" applyFill="1" applyBorder="1" applyAlignment="1">
      <alignment horizontal="right" vertical="top" wrapText="1"/>
    </xf>
    <xf numFmtId="0" fontId="1" fillId="0" borderId="23" xfId="0" applyFont="1" applyFill="1" applyBorder="1" applyAlignment="1">
      <alignment horizontal="left" vertical="center"/>
    </xf>
    <xf numFmtId="167" fontId="2" fillId="0" borderId="14" xfId="0" applyNumberFormat="1" applyFont="1" applyFill="1" applyBorder="1" applyAlignment="1">
      <alignment horizontal="right" vertical="top" wrapText="1"/>
    </xf>
    <xf numFmtId="167" fontId="2" fillId="0" borderId="12" xfId="0" applyNumberFormat="1" applyFont="1" applyFill="1" applyBorder="1" applyAlignment="1">
      <alignment horizontal="right" vertical="top" wrapText="1"/>
    </xf>
    <xf numFmtId="9" fontId="2" fillId="0" borderId="12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/>
    </xf>
    <xf numFmtId="0" fontId="0" fillId="0" borderId="22" xfId="0" applyFont="1" applyBorder="1" applyAlignment="1">
      <alignment horizontal="left"/>
    </xf>
    <xf numFmtId="2" fontId="2" fillId="0" borderId="16" xfId="0" applyNumberFormat="1" applyFont="1" applyFill="1" applyBorder="1" applyAlignment="1">
      <alignment horizontal="right" wrapText="1"/>
    </xf>
    <xf numFmtId="2" fontId="2" fillId="0" borderId="15" xfId="0" applyNumberFormat="1" applyFont="1" applyFill="1" applyBorder="1" applyAlignment="1">
      <alignment horizontal="right" wrapText="1"/>
    </xf>
    <xf numFmtId="0" fontId="0" fillId="0" borderId="23" xfId="0" applyFont="1" applyBorder="1" applyAlignment="1">
      <alignment horizontal="left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2" fillId="6" borderId="11" xfId="0" applyFont="1" applyFill="1" applyBorder="1" applyAlignment="1">
      <alignment horizontal="right" wrapText="1"/>
    </xf>
    <xf numFmtId="0" fontId="0" fillId="6" borderId="21" xfId="0" applyFont="1" applyFill="1" applyBorder="1" applyAlignment="1"/>
    <xf numFmtId="0" fontId="0" fillId="5" borderId="0" xfId="0" applyFill="1" applyBorder="1" applyAlignment="1"/>
    <xf numFmtId="0" fontId="1" fillId="5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5" borderId="11" xfId="0" applyFont="1" applyFill="1" applyBorder="1" applyAlignment="1">
      <alignment vertical="top" wrapText="1"/>
    </xf>
    <xf numFmtId="0" fontId="0" fillId="0" borderId="9" xfId="0" applyFill="1" applyBorder="1" applyAlignment="1"/>
    <xf numFmtId="4" fontId="0" fillId="0" borderId="0" xfId="0" applyNumberFormat="1" applyFill="1"/>
    <xf numFmtId="0" fontId="1" fillId="5" borderId="0" xfId="0" applyFont="1" applyFill="1" applyAlignment="1">
      <alignment vertical="top"/>
    </xf>
    <xf numFmtId="0" fontId="2" fillId="7" borderId="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vertical="center"/>
    </xf>
    <xf numFmtId="165" fontId="2" fillId="0" borderId="10" xfId="0" applyNumberFormat="1" applyFont="1" applyFill="1" applyBorder="1" applyAlignment="1">
      <alignment horizontal="right" vertical="top" wrapText="1"/>
    </xf>
    <xf numFmtId="165" fontId="2" fillId="0" borderId="11" xfId="0" applyNumberFormat="1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left"/>
    </xf>
    <xf numFmtId="0" fontId="1" fillId="5" borderId="3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horizontal="right" vertical="top" wrapText="1"/>
    </xf>
    <xf numFmtId="2" fontId="2" fillId="0" borderId="3" xfId="0" applyNumberFormat="1" applyFont="1" applyFill="1" applyBorder="1" applyAlignment="1">
      <alignment horizontal="right" vertical="top" wrapText="1"/>
    </xf>
    <xf numFmtId="0" fontId="0" fillId="0" borderId="17" xfId="0" applyFont="1" applyFill="1" applyBorder="1" applyAlignment="1">
      <alignment horizontal="left"/>
    </xf>
    <xf numFmtId="165" fontId="0" fillId="0" borderId="15" xfId="0" applyNumberFormat="1" applyFont="1" applyFill="1" applyBorder="1" applyAlignment="1">
      <alignment horizontal="right"/>
    </xf>
    <xf numFmtId="167" fontId="0" fillId="0" borderId="12" xfId="0" applyNumberFormat="1" applyFont="1" applyFill="1" applyBorder="1" applyAlignment="1">
      <alignment horizontal="right"/>
    </xf>
    <xf numFmtId="0" fontId="2" fillId="5" borderId="15" xfId="0" applyFont="1" applyFill="1" applyBorder="1" applyAlignment="1">
      <alignment vertical="top" wrapText="1"/>
    </xf>
    <xf numFmtId="0" fontId="0" fillId="0" borderId="13" xfId="0" applyFont="1" applyFill="1" applyBorder="1" applyAlignment="1">
      <alignment horizontal="left"/>
    </xf>
    <xf numFmtId="0" fontId="0" fillId="5" borderId="12" xfId="0" applyFill="1" applyBorder="1" applyAlignment="1"/>
    <xf numFmtId="0" fontId="1" fillId="0" borderId="13" xfId="0" applyFont="1" applyFill="1" applyBorder="1" applyAlignment="1">
      <alignment vertical="center"/>
    </xf>
    <xf numFmtId="10" fontId="0" fillId="0" borderId="12" xfId="0" applyNumberFormat="1" applyFill="1" applyBorder="1"/>
    <xf numFmtId="0" fontId="2" fillId="6" borderId="3" xfId="0" applyFont="1" applyFill="1" applyBorder="1" applyAlignment="1">
      <alignment horizontal="left" wrapText="1"/>
    </xf>
    <xf numFmtId="0" fontId="0" fillId="6" borderId="7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2" fillId="0" borderId="24" xfId="0" applyFont="1" applyFill="1" applyBorder="1" applyAlignment="1">
      <alignment horizontal="left" vertical="top" wrapText="1"/>
    </xf>
    <xf numFmtId="166" fontId="2" fillId="0" borderId="24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166" fontId="2" fillId="0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topLeftCell="B1" workbookViewId="0">
      <selection activeCell="M108" sqref="M108"/>
    </sheetView>
  </sheetViews>
  <sheetFormatPr defaultColWidth="10.21875" defaultRowHeight="15" x14ac:dyDescent="0.2"/>
  <cols>
    <col min="1" max="1" width="10.21875" style="59" hidden="1" customWidth="1"/>
    <col min="2" max="2" width="11.6640625" style="65" customWidth="1"/>
    <col min="3" max="3" width="10.21875" style="58"/>
    <col min="4" max="4" width="10.21875" style="59" customWidth="1"/>
    <col min="5" max="13" width="10.21875" style="59"/>
    <col min="14" max="16384" width="10.21875" style="60"/>
  </cols>
  <sheetData>
    <row r="1" spans="1:14" x14ac:dyDescent="0.2">
      <c r="B1" s="58" t="s">
        <v>138</v>
      </c>
    </row>
    <row r="2" spans="1:14" x14ac:dyDescent="0.2">
      <c r="B2" s="58" t="s">
        <v>106</v>
      </c>
    </row>
    <row r="3" spans="1:14" x14ac:dyDescent="0.2">
      <c r="B3" s="58" t="s">
        <v>107</v>
      </c>
    </row>
    <row r="5" spans="1:14" ht="30" x14ac:dyDescent="0.2">
      <c r="A5" s="9" t="s">
        <v>0</v>
      </c>
      <c r="B5" s="67" t="s">
        <v>1</v>
      </c>
      <c r="C5" s="68" t="s">
        <v>115</v>
      </c>
      <c r="D5" s="69" t="s">
        <v>108</v>
      </c>
      <c r="E5" s="70" t="s">
        <v>109</v>
      </c>
      <c r="F5" s="70" t="s">
        <v>2</v>
      </c>
      <c r="G5" s="70" t="s">
        <v>3</v>
      </c>
      <c r="H5" s="70" t="s">
        <v>113</v>
      </c>
      <c r="I5" s="70" t="s">
        <v>110</v>
      </c>
      <c r="J5" s="70" t="s">
        <v>111</v>
      </c>
      <c r="K5" s="70" t="s">
        <v>112</v>
      </c>
      <c r="L5" s="70" t="s">
        <v>4</v>
      </c>
      <c r="M5" s="70" t="s">
        <v>114</v>
      </c>
    </row>
    <row r="6" spans="1:14" s="61" customFormat="1" x14ac:dyDescent="0.2">
      <c r="A6" s="11">
        <v>2</v>
      </c>
      <c r="B6" s="66" t="s">
        <v>5</v>
      </c>
      <c r="C6" s="21" t="s">
        <v>116</v>
      </c>
      <c r="D6" s="13">
        <v>10.92</v>
      </c>
      <c r="E6" s="14">
        <v>106.17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6.18</v>
      </c>
      <c r="M6" s="14">
        <v>123.26</v>
      </c>
      <c r="N6" s="14"/>
    </row>
    <row r="7" spans="1:14" s="61" customFormat="1" x14ac:dyDescent="0.2">
      <c r="A7" s="11">
        <v>10</v>
      </c>
      <c r="B7" s="66" t="s">
        <v>6</v>
      </c>
      <c r="C7" s="21" t="s">
        <v>116</v>
      </c>
      <c r="D7" s="13">
        <v>4.5199999999999996</v>
      </c>
      <c r="E7" s="14">
        <v>102.03</v>
      </c>
      <c r="F7" s="14">
        <v>1.52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12.77</v>
      </c>
      <c r="M7" s="14">
        <v>120.84</v>
      </c>
      <c r="N7" s="14"/>
    </row>
    <row r="8" spans="1:14" s="61" customFormat="1" x14ac:dyDescent="0.2">
      <c r="A8" s="11">
        <v>14</v>
      </c>
      <c r="B8" s="66" t="s">
        <v>7</v>
      </c>
      <c r="C8" s="21" t="s">
        <v>117</v>
      </c>
      <c r="D8" s="13">
        <v>3.78</v>
      </c>
      <c r="E8" s="14">
        <v>75.53</v>
      </c>
      <c r="F8" s="14">
        <v>0</v>
      </c>
      <c r="G8" s="14">
        <v>0</v>
      </c>
      <c r="H8" s="14">
        <v>0.61</v>
      </c>
      <c r="I8" s="14">
        <v>0</v>
      </c>
      <c r="J8" s="14">
        <v>0</v>
      </c>
      <c r="K8" s="14">
        <v>0</v>
      </c>
      <c r="L8" s="14">
        <v>1.46</v>
      </c>
      <c r="M8" s="14">
        <v>81.38</v>
      </c>
      <c r="N8" s="14"/>
    </row>
    <row r="9" spans="1:14" s="61" customFormat="1" x14ac:dyDescent="0.2">
      <c r="A9" s="11">
        <v>23</v>
      </c>
      <c r="B9" s="66" t="s">
        <v>8</v>
      </c>
      <c r="C9" s="21" t="s">
        <v>116</v>
      </c>
      <c r="D9" s="13">
        <v>4.9800000000000004</v>
      </c>
      <c r="E9" s="14">
        <v>69.459999999999994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2.99</v>
      </c>
      <c r="L9" s="14">
        <v>9.09</v>
      </c>
      <c r="M9" s="14">
        <v>86.53</v>
      </c>
      <c r="N9" s="14"/>
    </row>
    <row r="10" spans="1:14" s="61" customFormat="1" x14ac:dyDescent="0.2">
      <c r="A10" s="11">
        <v>25</v>
      </c>
      <c r="B10" s="66" t="s">
        <v>9</v>
      </c>
      <c r="C10" s="21" t="s">
        <v>118</v>
      </c>
      <c r="D10" s="13">
        <v>5.87</v>
      </c>
      <c r="E10" s="14">
        <v>91.28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2.37</v>
      </c>
      <c r="M10" s="14">
        <v>99.52</v>
      </c>
      <c r="N10" s="14"/>
    </row>
    <row r="11" spans="1:14" s="61" customFormat="1" x14ac:dyDescent="0.2">
      <c r="A11" s="11">
        <v>26</v>
      </c>
      <c r="B11" s="66" t="s">
        <v>10</v>
      </c>
      <c r="C11" s="21" t="s">
        <v>116</v>
      </c>
      <c r="D11" s="13">
        <v>2.0099999999999998</v>
      </c>
      <c r="E11" s="14">
        <v>72.209999999999994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8.1300000000000008</v>
      </c>
      <c r="M11" s="14">
        <v>82.35</v>
      </c>
      <c r="N11" s="14"/>
    </row>
    <row r="12" spans="1:14" s="61" customFormat="1" x14ac:dyDescent="0.2">
      <c r="A12" s="11">
        <v>30</v>
      </c>
      <c r="B12" s="66" t="s">
        <v>11</v>
      </c>
      <c r="C12" s="22" t="s">
        <v>119</v>
      </c>
      <c r="D12" s="13">
        <v>11.2</v>
      </c>
      <c r="E12" s="14">
        <v>124.4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13.64</v>
      </c>
      <c r="M12" s="14">
        <v>149.25</v>
      </c>
      <c r="N12" s="14"/>
    </row>
    <row r="13" spans="1:14" s="61" customFormat="1" x14ac:dyDescent="0.2">
      <c r="A13" s="11">
        <v>34</v>
      </c>
      <c r="B13" s="66" t="s">
        <v>12</v>
      </c>
      <c r="C13" s="21" t="s">
        <v>116</v>
      </c>
      <c r="D13" s="13">
        <v>4.47</v>
      </c>
      <c r="E13" s="14">
        <v>60.25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0.15</v>
      </c>
      <c r="M13" s="14">
        <v>64.87</v>
      </c>
      <c r="N13" s="14"/>
    </row>
    <row r="14" spans="1:14" s="61" customFormat="1" x14ac:dyDescent="0.2">
      <c r="A14" s="11">
        <v>35</v>
      </c>
      <c r="B14" s="66" t="s">
        <v>13</v>
      </c>
      <c r="C14" s="21" t="s">
        <v>13</v>
      </c>
      <c r="D14" s="13">
        <v>44.62</v>
      </c>
      <c r="E14" s="14">
        <v>777.24</v>
      </c>
      <c r="F14" s="14">
        <v>42.93</v>
      </c>
      <c r="G14" s="14">
        <v>7.79</v>
      </c>
      <c r="H14" s="14">
        <v>0</v>
      </c>
      <c r="I14" s="14">
        <v>2.29</v>
      </c>
      <c r="J14" s="14">
        <v>0</v>
      </c>
      <c r="K14" s="14">
        <v>0.69</v>
      </c>
      <c r="L14" s="14">
        <v>47.96</v>
      </c>
      <c r="M14" s="14">
        <v>923.52</v>
      </c>
      <c r="N14" s="14"/>
    </row>
    <row r="15" spans="1:14" s="61" customFormat="1" ht="15" customHeight="1" x14ac:dyDescent="0.2">
      <c r="A15" s="11">
        <v>37</v>
      </c>
      <c r="B15" s="66" t="s">
        <v>14</v>
      </c>
      <c r="C15" s="21" t="s">
        <v>116</v>
      </c>
      <c r="D15" s="13">
        <v>7.08</v>
      </c>
      <c r="E15" s="14">
        <v>33.94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0.32</v>
      </c>
      <c r="M15" s="14">
        <v>41.34</v>
      </c>
      <c r="N15" s="14"/>
    </row>
    <row r="16" spans="1:14" s="61" customFormat="1" x14ac:dyDescent="0.2">
      <c r="A16" s="11">
        <v>40</v>
      </c>
      <c r="B16" s="66" t="s">
        <v>15</v>
      </c>
      <c r="C16" s="21" t="s">
        <v>120</v>
      </c>
      <c r="D16" s="13">
        <v>13.96</v>
      </c>
      <c r="E16" s="14">
        <v>104.35</v>
      </c>
      <c r="F16" s="14">
        <v>0.12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23.18</v>
      </c>
      <c r="M16" s="14">
        <v>141.61000000000001</v>
      </c>
      <c r="N16" s="14"/>
    </row>
    <row r="17" spans="1:14" s="61" customFormat="1" x14ac:dyDescent="0.2">
      <c r="A17" s="11">
        <v>46</v>
      </c>
      <c r="B17" s="66" t="s">
        <v>16</v>
      </c>
      <c r="C17" s="21" t="s">
        <v>117</v>
      </c>
      <c r="D17" s="13">
        <v>3.03</v>
      </c>
      <c r="E17" s="14">
        <v>91.74</v>
      </c>
      <c r="F17" s="14">
        <v>3.11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7.85</v>
      </c>
      <c r="M17" s="14">
        <v>105.73</v>
      </c>
      <c r="N17" s="14"/>
    </row>
    <row r="18" spans="1:14" s="61" customFormat="1" x14ac:dyDescent="0.2">
      <c r="A18" s="11">
        <v>48</v>
      </c>
      <c r="B18" s="66" t="s">
        <v>17</v>
      </c>
      <c r="C18" s="19" t="s">
        <v>121</v>
      </c>
      <c r="D18" s="13">
        <v>9.18</v>
      </c>
      <c r="E18" s="14">
        <v>100.62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6.15</v>
      </c>
      <c r="M18" s="14">
        <v>115.95</v>
      </c>
      <c r="N18" s="14"/>
    </row>
    <row r="19" spans="1:14" s="61" customFormat="1" x14ac:dyDescent="0.2">
      <c r="A19" s="11">
        <v>49</v>
      </c>
      <c r="B19" s="66" t="s">
        <v>18</v>
      </c>
      <c r="C19" s="21" t="s">
        <v>116</v>
      </c>
      <c r="D19" s="13">
        <v>2.2599999999999998</v>
      </c>
      <c r="E19" s="14">
        <v>119.86</v>
      </c>
      <c r="F19" s="14">
        <v>9.42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9.6</v>
      </c>
      <c r="M19" s="14">
        <v>141.13999999999999</v>
      </c>
      <c r="N19" s="14"/>
    </row>
    <row r="20" spans="1:14" s="61" customFormat="1" x14ac:dyDescent="0.2">
      <c r="A20" s="11">
        <v>50</v>
      </c>
      <c r="B20" s="66" t="s">
        <v>19</v>
      </c>
      <c r="C20" s="21" t="s">
        <v>118</v>
      </c>
      <c r="D20" s="13">
        <v>11.63</v>
      </c>
      <c r="E20" s="14">
        <v>91.57</v>
      </c>
      <c r="F20" s="14">
        <v>1.61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6.34</v>
      </c>
      <c r="M20" s="14">
        <v>111.15</v>
      </c>
      <c r="N20" s="14"/>
    </row>
    <row r="21" spans="1:14" s="61" customFormat="1" x14ac:dyDescent="0.2">
      <c r="A21" s="11">
        <v>51</v>
      </c>
      <c r="B21" s="66" t="s">
        <v>20</v>
      </c>
      <c r="C21" s="21" t="s">
        <v>116</v>
      </c>
      <c r="D21" s="13">
        <v>0</v>
      </c>
      <c r="E21" s="14">
        <v>55.37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0.42</v>
      </c>
      <c r="M21" s="14">
        <v>55.79</v>
      </c>
      <c r="N21" s="14"/>
    </row>
    <row r="22" spans="1:14" s="61" customFormat="1" x14ac:dyDescent="0.2">
      <c r="A22" s="11">
        <v>57</v>
      </c>
      <c r="B22" s="66" t="s">
        <v>21</v>
      </c>
      <c r="C22" s="22" t="s">
        <v>119</v>
      </c>
      <c r="D22" s="13">
        <v>3.23</v>
      </c>
      <c r="E22" s="14">
        <v>44.04</v>
      </c>
      <c r="F22" s="14">
        <v>1.28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0.11</v>
      </c>
      <c r="M22" s="14">
        <v>48.67</v>
      </c>
      <c r="N22" s="14"/>
    </row>
    <row r="23" spans="1:14" s="61" customFormat="1" x14ac:dyDescent="0.2">
      <c r="A23" s="11">
        <v>65</v>
      </c>
      <c r="B23" s="66" t="s">
        <v>22</v>
      </c>
      <c r="C23" s="21" t="s">
        <v>120</v>
      </c>
      <c r="D23" s="13">
        <v>3.09</v>
      </c>
      <c r="E23" s="14">
        <v>32.25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12.41</v>
      </c>
      <c r="M23" s="14">
        <v>47.75</v>
      </c>
      <c r="N23" s="14"/>
    </row>
    <row r="24" spans="1:14" s="61" customFormat="1" x14ac:dyDescent="0.2">
      <c r="A24" s="11">
        <v>67</v>
      </c>
      <c r="B24" s="66" t="s">
        <v>23</v>
      </c>
      <c r="C24" s="21" t="s">
        <v>116</v>
      </c>
      <c r="D24" s="13">
        <v>6.27</v>
      </c>
      <c r="E24" s="14">
        <v>104.43</v>
      </c>
      <c r="F24" s="14">
        <v>0</v>
      </c>
      <c r="G24" s="14">
        <v>0</v>
      </c>
      <c r="H24" s="14">
        <v>0</v>
      </c>
      <c r="I24" s="14">
        <v>0.81</v>
      </c>
      <c r="J24" s="14">
        <v>0</v>
      </c>
      <c r="K24" s="14">
        <v>0</v>
      </c>
      <c r="L24" s="14">
        <v>15.58</v>
      </c>
      <c r="M24" s="14">
        <v>127.08</v>
      </c>
      <c r="N24" s="14"/>
    </row>
    <row r="25" spans="1:14" s="61" customFormat="1" x14ac:dyDescent="0.2">
      <c r="A25" s="11">
        <v>71</v>
      </c>
      <c r="B25" s="66" t="s">
        <v>24</v>
      </c>
      <c r="C25" s="22" t="s">
        <v>119</v>
      </c>
      <c r="D25" s="13">
        <v>14.26</v>
      </c>
      <c r="E25" s="14">
        <v>105.3</v>
      </c>
      <c r="F25" s="14">
        <v>0</v>
      </c>
      <c r="G25" s="14">
        <v>0</v>
      </c>
      <c r="H25" s="14">
        <v>0</v>
      </c>
      <c r="I25" s="14">
        <v>2.08</v>
      </c>
      <c r="J25" s="14">
        <v>0</v>
      </c>
      <c r="K25" s="14">
        <v>0</v>
      </c>
      <c r="L25" s="14">
        <v>6.46</v>
      </c>
      <c r="M25" s="14">
        <v>128.1</v>
      </c>
      <c r="N25" s="14"/>
    </row>
    <row r="26" spans="1:14" s="61" customFormat="1" x14ac:dyDescent="0.2">
      <c r="A26" s="11">
        <v>73</v>
      </c>
      <c r="B26" s="66" t="s">
        <v>25</v>
      </c>
      <c r="C26" s="21" t="s">
        <v>118</v>
      </c>
      <c r="D26" s="13">
        <v>10.65</v>
      </c>
      <c r="E26" s="14">
        <v>83.2</v>
      </c>
      <c r="F26" s="14">
        <v>0.48</v>
      </c>
      <c r="G26" s="14">
        <v>0</v>
      </c>
      <c r="H26" s="14">
        <v>0</v>
      </c>
      <c r="I26" s="14">
        <v>0.74</v>
      </c>
      <c r="J26" s="14">
        <v>0</v>
      </c>
      <c r="K26" s="14">
        <v>0</v>
      </c>
      <c r="L26" s="14">
        <v>12.18</v>
      </c>
      <c r="M26" s="14">
        <v>107.24</v>
      </c>
      <c r="N26" s="14"/>
    </row>
    <row r="27" spans="1:14" s="61" customFormat="1" x14ac:dyDescent="0.2">
      <c r="A27" s="11">
        <v>78</v>
      </c>
      <c r="B27" s="66" t="s">
        <v>26</v>
      </c>
      <c r="C27" s="21" t="s">
        <v>117</v>
      </c>
      <c r="D27" s="13">
        <v>0.02</v>
      </c>
      <c r="E27" s="14">
        <v>59.26</v>
      </c>
      <c r="F27" s="14">
        <v>0.01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2.88</v>
      </c>
      <c r="M27" s="14">
        <v>62.17</v>
      </c>
      <c r="N27" s="14"/>
    </row>
    <row r="28" spans="1:14" s="61" customFormat="1" x14ac:dyDescent="0.2">
      <c r="A28" s="11">
        <v>82</v>
      </c>
      <c r="B28" s="66" t="s">
        <v>27</v>
      </c>
      <c r="C28" s="21" t="s">
        <v>120</v>
      </c>
      <c r="D28" s="13">
        <v>15.83</v>
      </c>
      <c r="E28" s="14">
        <v>102.75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9.5500000000000007</v>
      </c>
      <c r="M28" s="14">
        <v>128.13999999999999</v>
      </c>
      <c r="N28" s="14"/>
    </row>
    <row r="29" spans="1:14" s="61" customFormat="1" x14ac:dyDescent="0.2">
      <c r="A29" s="11">
        <v>92</v>
      </c>
      <c r="B29" s="66" t="s">
        <v>28</v>
      </c>
      <c r="C29" s="22" t="s">
        <v>119</v>
      </c>
      <c r="D29" s="13">
        <v>3.93</v>
      </c>
      <c r="E29" s="14">
        <v>23.57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2.2999999999999998</v>
      </c>
      <c r="M29" s="14">
        <v>29.8</v>
      </c>
      <c r="N29" s="14"/>
    </row>
    <row r="30" spans="1:14" s="61" customFormat="1" x14ac:dyDescent="0.2">
      <c r="A30" s="11">
        <v>93</v>
      </c>
      <c r="B30" s="66" t="s">
        <v>29</v>
      </c>
      <c r="C30" s="19" t="s">
        <v>121</v>
      </c>
      <c r="D30" s="13">
        <v>0.15</v>
      </c>
      <c r="E30" s="14">
        <v>56.19</v>
      </c>
      <c r="F30" s="14">
        <v>3.38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3.65</v>
      </c>
      <c r="M30" s="14">
        <v>63.38</v>
      </c>
      <c r="N30" s="14"/>
    </row>
    <row r="31" spans="1:14" s="61" customFormat="1" x14ac:dyDescent="0.2">
      <c r="A31" s="11">
        <v>99</v>
      </c>
      <c r="B31" s="66" t="s">
        <v>30</v>
      </c>
      <c r="C31" s="21" t="s">
        <v>118</v>
      </c>
      <c r="D31" s="13">
        <v>15.93</v>
      </c>
      <c r="E31" s="14">
        <v>87.04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8.14</v>
      </c>
      <c r="M31" s="14">
        <v>111.11</v>
      </c>
      <c r="N31" s="14"/>
    </row>
    <row r="32" spans="1:14" s="61" customFormat="1" ht="15" customHeight="1" x14ac:dyDescent="0.2">
      <c r="A32" s="11">
        <v>100</v>
      </c>
      <c r="B32" s="66" t="s">
        <v>31</v>
      </c>
      <c r="C32" s="21" t="s">
        <v>117</v>
      </c>
      <c r="D32" s="13">
        <v>15.4</v>
      </c>
      <c r="E32" s="14">
        <v>218.66</v>
      </c>
      <c r="F32" s="14">
        <v>0</v>
      </c>
      <c r="G32" s="14">
        <v>0</v>
      </c>
      <c r="H32" s="14">
        <v>0</v>
      </c>
      <c r="I32" s="14">
        <v>0.56999999999999995</v>
      </c>
      <c r="J32" s="14">
        <v>0</v>
      </c>
      <c r="K32" s="14">
        <v>0</v>
      </c>
      <c r="L32" s="14">
        <v>7.1</v>
      </c>
      <c r="M32" s="14">
        <v>241.72</v>
      </c>
      <c r="N32" s="14"/>
    </row>
    <row r="33" spans="1:14" s="61" customFormat="1" x14ac:dyDescent="0.2">
      <c r="A33" s="11">
        <v>101</v>
      </c>
      <c r="B33" s="66" t="s">
        <v>32</v>
      </c>
      <c r="C33" s="21" t="s">
        <v>118</v>
      </c>
      <c r="D33" s="13">
        <v>10.01</v>
      </c>
      <c r="E33" s="14">
        <v>133.62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26.75</v>
      </c>
      <c r="M33" s="14">
        <v>170.38</v>
      </c>
      <c r="N33" s="14"/>
    </row>
    <row r="34" spans="1:14" s="61" customFormat="1" x14ac:dyDescent="0.2">
      <c r="A34" s="11">
        <v>107</v>
      </c>
      <c r="B34" s="66" t="s">
        <v>33</v>
      </c>
      <c r="C34" s="22" t="s">
        <v>119</v>
      </c>
      <c r="D34" s="13">
        <v>15.5</v>
      </c>
      <c r="E34" s="14">
        <v>87.53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62.81</v>
      </c>
      <c r="M34" s="14">
        <v>165.84</v>
      </c>
      <c r="N34" s="14"/>
    </row>
    <row r="35" spans="1:14" s="61" customFormat="1" x14ac:dyDescent="0.2">
      <c r="A35" s="11">
        <v>119</v>
      </c>
      <c r="B35" s="66" t="s">
        <v>34</v>
      </c>
      <c r="C35" s="22" t="s">
        <v>119</v>
      </c>
      <c r="D35" s="13">
        <v>3.52</v>
      </c>
      <c r="E35" s="14">
        <v>44.86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3.44</v>
      </c>
      <c r="M35" s="14">
        <v>51.81</v>
      </c>
      <c r="N35" s="14"/>
    </row>
    <row r="36" spans="1:14" s="61" customFormat="1" x14ac:dyDescent="0.2">
      <c r="A36" s="11">
        <v>122</v>
      </c>
      <c r="B36" s="66" t="s">
        <v>35</v>
      </c>
      <c r="C36" s="21" t="s">
        <v>120</v>
      </c>
      <c r="D36" s="13">
        <v>9.4</v>
      </c>
      <c r="E36" s="14">
        <v>84.62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1.72</v>
      </c>
      <c r="M36" s="14">
        <v>95.73</v>
      </c>
      <c r="N36" s="14"/>
    </row>
    <row r="37" spans="1:14" s="61" customFormat="1" x14ac:dyDescent="0.2">
      <c r="A37" s="11">
        <v>131</v>
      </c>
      <c r="B37" s="66" t="s">
        <v>36</v>
      </c>
      <c r="C37" s="21" t="s">
        <v>120</v>
      </c>
      <c r="D37" s="13">
        <v>12.57</v>
      </c>
      <c r="E37" s="14">
        <v>110.06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7.69</v>
      </c>
      <c r="M37" s="14">
        <v>130.32</v>
      </c>
      <c r="N37" s="14"/>
    </row>
    <row r="38" spans="1:14" s="61" customFormat="1" x14ac:dyDescent="0.2">
      <c r="A38" s="11">
        <v>133</v>
      </c>
      <c r="B38" s="66" t="s">
        <v>37</v>
      </c>
      <c r="C38" s="21" t="s">
        <v>120</v>
      </c>
      <c r="D38" s="13">
        <v>2.25</v>
      </c>
      <c r="E38" s="14">
        <v>36.28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9.9499999999999993</v>
      </c>
      <c r="M38" s="14">
        <v>48.48</v>
      </c>
      <c r="N38" s="14"/>
    </row>
    <row r="39" spans="1:14" s="61" customFormat="1" x14ac:dyDescent="0.2">
      <c r="A39" s="11">
        <v>136</v>
      </c>
      <c r="B39" s="66" t="s">
        <v>38</v>
      </c>
      <c r="C39" s="21" t="s">
        <v>117</v>
      </c>
      <c r="D39" s="13">
        <v>4.76</v>
      </c>
      <c r="E39" s="14">
        <v>87.22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1.01</v>
      </c>
      <c r="M39" s="14">
        <v>92.99</v>
      </c>
      <c r="N39" s="14"/>
    </row>
    <row r="40" spans="1:14" s="61" customFormat="1" x14ac:dyDescent="0.2">
      <c r="A40" s="11">
        <v>139</v>
      </c>
      <c r="B40" s="66" t="s">
        <v>39</v>
      </c>
      <c r="C40" s="21" t="s">
        <v>117</v>
      </c>
      <c r="D40" s="13">
        <v>8.85</v>
      </c>
      <c r="E40" s="14">
        <v>105.76</v>
      </c>
      <c r="F40" s="14">
        <v>0</v>
      </c>
      <c r="G40" s="14">
        <v>0</v>
      </c>
      <c r="H40" s="14">
        <v>0.21</v>
      </c>
      <c r="I40" s="14">
        <v>0</v>
      </c>
      <c r="J40" s="14">
        <v>0</v>
      </c>
      <c r="K40" s="14">
        <v>0</v>
      </c>
      <c r="L40" s="14">
        <v>10.15</v>
      </c>
      <c r="M40" s="14">
        <v>124.97</v>
      </c>
      <c r="N40" s="14"/>
    </row>
    <row r="41" spans="1:14" s="61" customFormat="1" x14ac:dyDescent="0.2">
      <c r="A41" s="11">
        <v>141</v>
      </c>
      <c r="B41" s="66" t="s">
        <v>40</v>
      </c>
      <c r="C41" s="21" t="s">
        <v>117</v>
      </c>
      <c r="D41" s="13">
        <v>2.06</v>
      </c>
      <c r="E41" s="14">
        <v>86.98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3.37</v>
      </c>
      <c r="M41" s="14">
        <v>92.41</v>
      </c>
      <c r="N41" s="14"/>
    </row>
    <row r="42" spans="1:14" s="61" customFormat="1" x14ac:dyDescent="0.2">
      <c r="A42" s="11">
        <v>142</v>
      </c>
      <c r="B42" s="66" t="s">
        <v>41</v>
      </c>
      <c r="C42" s="21" t="s">
        <v>120</v>
      </c>
      <c r="D42" s="13">
        <v>1.19</v>
      </c>
      <c r="E42" s="14">
        <v>50.06</v>
      </c>
      <c r="F42" s="14">
        <v>0.62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0.72</v>
      </c>
      <c r="M42" s="14">
        <v>52.58</v>
      </c>
      <c r="N42" s="14"/>
    </row>
    <row r="43" spans="1:14" s="61" customFormat="1" x14ac:dyDescent="0.2">
      <c r="A43" s="11">
        <v>144</v>
      </c>
      <c r="B43" s="66" t="s">
        <v>42</v>
      </c>
      <c r="C43" s="22" t="s">
        <v>119</v>
      </c>
      <c r="D43" s="13">
        <v>8.3000000000000007</v>
      </c>
      <c r="E43" s="14">
        <v>72.77</v>
      </c>
      <c r="F43" s="14">
        <v>0</v>
      </c>
      <c r="G43" s="14">
        <v>0</v>
      </c>
      <c r="H43" s="14">
        <v>2.52</v>
      </c>
      <c r="I43" s="14">
        <v>0</v>
      </c>
      <c r="J43" s="14">
        <v>0</v>
      </c>
      <c r="K43" s="14">
        <v>2.3199999999999998</v>
      </c>
      <c r="L43" s="14">
        <v>9.49</v>
      </c>
      <c r="M43" s="14">
        <v>95.4</v>
      </c>
      <c r="N43" s="14"/>
    </row>
    <row r="44" spans="1:14" s="61" customFormat="1" x14ac:dyDescent="0.2">
      <c r="A44" s="11">
        <v>155</v>
      </c>
      <c r="B44" s="66" t="s">
        <v>43</v>
      </c>
      <c r="C44" s="21" t="s">
        <v>116</v>
      </c>
      <c r="D44" s="13">
        <v>18.899999999999999</v>
      </c>
      <c r="E44" s="14">
        <v>127.35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14.54</v>
      </c>
      <c r="M44" s="14">
        <v>160.79</v>
      </c>
      <c r="N44" s="14"/>
    </row>
    <row r="45" spans="1:14" s="61" customFormat="1" x14ac:dyDescent="0.2">
      <c r="A45" s="11">
        <v>157</v>
      </c>
      <c r="B45" s="66" t="s">
        <v>44</v>
      </c>
      <c r="C45" s="21" t="s">
        <v>116</v>
      </c>
      <c r="D45" s="13">
        <v>7.58</v>
      </c>
      <c r="E45" s="14">
        <v>51.08</v>
      </c>
      <c r="F45" s="14">
        <v>0</v>
      </c>
      <c r="G45" s="14">
        <v>0.44</v>
      </c>
      <c r="H45" s="14">
        <v>0</v>
      </c>
      <c r="I45" s="14">
        <v>0</v>
      </c>
      <c r="J45" s="14">
        <v>0</v>
      </c>
      <c r="K45" s="14">
        <v>0</v>
      </c>
      <c r="L45" s="14">
        <v>1.67</v>
      </c>
      <c r="M45" s="14">
        <v>60.78</v>
      </c>
      <c r="N45" s="14"/>
    </row>
    <row r="46" spans="1:14" s="61" customFormat="1" x14ac:dyDescent="0.2">
      <c r="A46" s="11">
        <v>158</v>
      </c>
      <c r="B46" s="66" t="s">
        <v>45</v>
      </c>
      <c r="C46" s="21" t="s">
        <v>116</v>
      </c>
      <c r="D46" s="13">
        <v>17.559999999999999</v>
      </c>
      <c r="E46" s="14">
        <v>62.37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6.04</v>
      </c>
      <c r="M46" s="14">
        <v>85.97</v>
      </c>
      <c r="N46" s="14"/>
    </row>
    <row r="47" spans="1:14" s="61" customFormat="1" x14ac:dyDescent="0.2">
      <c r="A47" s="11">
        <v>163</v>
      </c>
      <c r="B47" s="66" t="s">
        <v>46</v>
      </c>
      <c r="C47" s="22" t="s">
        <v>119</v>
      </c>
      <c r="D47" s="13">
        <v>3.43</v>
      </c>
      <c r="E47" s="14">
        <v>153.21</v>
      </c>
      <c r="F47" s="14">
        <v>2.98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10.97</v>
      </c>
      <c r="M47" s="14">
        <v>170.59</v>
      </c>
      <c r="N47" s="14"/>
    </row>
    <row r="48" spans="1:14" s="61" customFormat="1" x14ac:dyDescent="0.2">
      <c r="A48" s="11">
        <v>164</v>
      </c>
      <c r="B48" s="66" t="s">
        <v>47</v>
      </c>
      <c r="C48" s="22" t="s">
        <v>119</v>
      </c>
      <c r="D48" s="13">
        <v>5.71</v>
      </c>
      <c r="E48" s="14">
        <v>68.56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2.38</v>
      </c>
      <c r="M48" s="14">
        <v>76.64</v>
      </c>
      <c r="N48" s="14"/>
    </row>
    <row r="49" spans="1:14" s="61" customFormat="1" x14ac:dyDescent="0.2">
      <c r="A49" s="11">
        <v>165</v>
      </c>
      <c r="B49" s="66" t="s">
        <v>48</v>
      </c>
      <c r="C49" s="19" t="s">
        <v>121</v>
      </c>
      <c r="D49" s="13">
        <v>1.1599999999999999</v>
      </c>
      <c r="E49" s="14">
        <v>92.68</v>
      </c>
      <c r="F49" s="14">
        <v>2.73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12.16</v>
      </c>
      <c r="M49" s="14">
        <v>108.73</v>
      </c>
      <c r="N49" s="14"/>
    </row>
    <row r="50" spans="1:14" s="61" customFormat="1" ht="30" x14ac:dyDescent="0.2">
      <c r="A50" s="11">
        <v>166</v>
      </c>
      <c r="B50" s="66" t="s">
        <v>104</v>
      </c>
      <c r="C50" s="22" t="s">
        <v>119</v>
      </c>
      <c r="D50" s="41">
        <v>8.36</v>
      </c>
      <c r="E50" s="42">
        <v>23.53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7.5</v>
      </c>
      <c r="M50" s="42">
        <v>39.39</v>
      </c>
      <c r="N50" s="14"/>
    </row>
    <row r="51" spans="1:14" s="61" customFormat="1" x14ac:dyDescent="0.2">
      <c r="A51" s="11">
        <v>168</v>
      </c>
      <c r="B51" s="66" t="s">
        <v>49</v>
      </c>
      <c r="C51" s="22" t="s">
        <v>119</v>
      </c>
      <c r="D51" s="13">
        <v>0</v>
      </c>
      <c r="E51" s="14">
        <v>65.78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11.57</v>
      </c>
      <c r="M51" s="14">
        <v>77.349999999999994</v>
      </c>
      <c r="N51" s="14"/>
    </row>
    <row r="52" spans="1:14" s="61" customFormat="1" x14ac:dyDescent="0.2">
      <c r="A52" s="11">
        <v>170</v>
      </c>
      <c r="B52" s="66" t="s">
        <v>50</v>
      </c>
      <c r="C52" s="21" t="s">
        <v>117</v>
      </c>
      <c r="D52" s="13">
        <v>14.32</v>
      </c>
      <c r="E52" s="14">
        <v>128.61000000000001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21.03</v>
      </c>
      <c r="M52" s="14">
        <v>163.96</v>
      </c>
      <c r="N52" s="14"/>
    </row>
    <row r="53" spans="1:14" s="61" customFormat="1" x14ac:dyDescent="0.2">
      <c r="A53" s="11">
        <v>171</v>
      </c>
      <c r="B53" s="66" t="s">
        <v>51</v>
      </c>
      <c r="C53" s="21" t="s">
        <v>120</v>
      </c>
      <c r="D53" s="13">
        <v>10.56</v>
      </c>
      <c r="E53" s="14">
        <v>130.9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24.23</v>
      </c>
      <c r="M53" s="14">
        <v>165.69</v>
      </c>
      <c r="N53" s="14"/>
    </row>
    <row r="54" spans="1:14" s="61" customFormat="1" x14ac:dyDescent="0.2">
      <c r="A54" s="11">
        <v>174</v>
      </c>
      <c r="B54" s="66" t="s">
        <v>52</v>
      </c>
      <c r="C54" s="21" t="s">
        <v>116</v>
      </c>
      <c r="D54" s="13">
        <v>0.04</v>
      </c>
      <c r="E54" s="14">
        <v>35.46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5.9</v>
      </c>
      <c r="M54" s="14">
        <v>41.4</v>
      </c>
      <c r="N54" s="14"/>
    </row>
    <row r="55" spans="1:14" s="61" customFormat="1" x14ac:dyDescent="0.2">
      <c r="A55" s="11">
        <v>175</v>
      </c>
      <c r="B55" s="66" t="s">
        <v>53</v>
      </c>
      <c r="C55" s="21" t="s">
        <v>118</v>
      </c>
      <c r="D55" s="13">
        <v>0.04</v>
      </c>
      <c r="E55" s="14">
        <v>71.599999999999994</v>
      </c>
      <c r="F55" s="14">
        <v>0</v>
      </c>
      <c r="G55" s="14">
        <v>0</v>
      </c>
      <c r="H55" s="14">
        <v>0.32</v>
      </c>
      <c r="I55" s="14">
        <v>1.31</v>
      </c>
      <c r="J55" s="14">
        <v>0</v>
      </c>
      <c r="K55" s="14">
        <v>0</v>
      </c>
      <c r="L55" s="14">
        <v>2.86</v>
      </c>
      <c r="M55" s="14">
        <v>76.13</v>
      </c>
      <c r="N55" s="14"/>
    </row>
    <row r="56" spans="1:14" s="61" customFormat="1" x14ac:dyDescent="0.2">
      <c r="A56" s="11">
        <v>176</v>
      </c>
      <c r="B56" s="66" t="s">
        <v>54</v>
      </c>
      <c r="C56" s="19" t="s">
        <v>121</v>
      </c>
      <c r="D56" s="13">
        <v>5.84</v>
      </c>
      <c r="E56" s="14">
        <v>91.82</v>
      </c>
      <c r="F56" s="14">
        <v>12.31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27.07</v>
      </c>
      <c r="M56" s="14">
        <v>137.04</v>
      </c>
      <c r="N56" s="14"/>
    </row>
    <row r="57" spans="1:14" s="61" customFormat="1" x14ac:dyDescent="0.2">
      <c r="A57" s="11">
        <v>177</v>
      </c>
      <c r="B57" s="66" t="s">
        <v>55</v>
      </c>
      <c r="C57" s="21" t="s">
        <v>118</v>
      </c>
      <c r="D57" s="13">
        <v>0.31</v>
      </c>
      <c r="E57" s="14">
        <v>69.930000000000007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3.68</v>
      </c>
      <c r="M57" s="14">
        <v>73.91</v>
      </c>
      <c r="N57" s="14"/>
    </row>
    <row r="58" spans="1:14" s="61" customFormat="1" x14ac:dyDescent="0.2">
      <c r="A58" s="11">
        <v>178</v>
      </c>
      <c r="B58" s="66" t="s">
        <v>56</v>
      </c>
      <c r="C58" s="19" t="s">
        <v>121</v>
      </c>
      <c r="D58" s="13">
        <v>0.16</v>
      </c>
      <c r="E58" s="14">
        <v>71.45</v>
      </c>
      <c r="F58" s="14">
        <v>3.04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7.26</v>
      </c>
      <c r="M58" s="14">
        <v>81.91</v>
      </c>
      <c r="N58" s="14"/>
    </row>
    <row r="59" spans="1:14" s="61" customFormat="1" x14ac:dyDescent="0.2">
      <c r="A59" s="11">
        <v>184</v>
      </c>
      <c r="B59" s="66" t="s">
        <v>57</v>
      </c>
      <c r="C59" s="22" t="s">
        <v>119</v>
      </c>
      <c r="D59" s="13">
        <v>4.7300000000000004</v>
      </c>
      <c r="E59" s="14">
        <v>45.89</v>
      </c>
      <c r="F59" s="14">
        <v>0</v>
      </c>
      <c r="G59" s="14">
        <v>0</v>
      </c>
      <c r="H59" s="14">
        <v>0</v>
      </c>
      <c r="I59" s="14">
        <v>1.9</v>
      </c>
      <c r="J59" s="14">
        <v>0</v>
      </c>
      <c r="K59" s="14">
        <v>0</v>
      </c>
      <c r="L59" s="14">
        <v>4.37</v>
      </c>
      <c r="M59" s="14">
        <v>56.88</v>
      </c>
      <c r="N59" s="14"/>
    </row>
    <row r="60" spans="1:14" s="61" customFormat="1" x14ac:dyDescent="0.2">
      <c r="A60" s="11">
        <v>185</v>
      </c>
      <c r="B60" s="66" t="s">
        <v>58</v>
      </c>
      <c r="C60" s="21" t="s">
        <v>118</v>
      </c>
      <c r="D60" s="13">
        <v>10.15</v>
      </c>
      <c r="E60" s="14">
        <v>109.55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3.32</v>
      </c>
      <c r="M60" s="14">
        <v>123.02</v>
      </c>
      <c r="N60" s="14"/>
    </row>
    <row r="61" spans="1:14" s="61" customFormat="1" x14ac:dyDescent="0.2">
      <c r="A61" s="11">
        <v>187</v>
      </c>
      <c r="B61" s="66" t="s">
        <v>59</v>
      </c>
      <c r="C61" s="21" t="s">
        <v>118</v>
      </c>
      <c r="D61" s="13">
        <v>0.04</v>
      </c>
      <c r="E61" s="14">
        <v>51.14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1.1499999999999999</v>
      </c>
      <c r="M61" s="14">
        <v>52.33</v>
      </c>
      <c r="N61" s="14"/>
    </row>
    <row r="62" spans="1:14" s="61" customFormat="1" x14ac:dyDescent="0.2">
      <c r="A62" s="11">
        <v>189</v>
      </c>
      <c r="B62" s="66" t="s">
        <v>60</v>
      </c>
      <c r="C62" s="21" t="s">
        <v>120</v>
      </c>
      <c r="D62" s="13">
        <v>9.77</v>
      </c>
      <c r="E62" s="14">
        <v>95.24</v>
      </c>
      <c r="F62" s="14">
        <v>9.34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5.95</v>
      </c>
      <c r="M62" s="14">
        <v>120.31</v>
      </c>
      <c r="N62" s="14"/>
    </row>
    <row r="63" spans="1:14" s="61" customFormat="1" x14ac:dyDescent="0.2">
      <c r="A63" s="11">
        <v>196</v>
      </c>
      <c r="B63" s="66" t="s">
        <v>61</v>
      </c>
      <c r="C63" s="22" t="s">
        <v>119</v>
      </c>
      <c r="D63" s="13">
        <v>0</v>
      </c>
      <c r="E63" s="14">
        <v>16.43</v>
      </c>
      <c r="F63" s="14">
        <v>1.53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0.5</v>
      </c>
      <c r="M63" s="14">
        <v>18.46</v>
      </c>
      <c r="N63" s="14"/>
    </row>
    <row r="64" spans="1:14" s="61" customFormat="1" x14ac:dyDescent="0.2">
      <c r="A64" s="11">
        <v>198</v>
      </c>
      <c r="B64" s="66" t="s">
        <v>62</v>
      </c>
      <c r="C64" s="21" t="s">
        <v>117</v>
      </c>
      <c r="D64" s="13">
        <v>9.18</v>
      </c>
      <c r="E64" s="14">
        <v>123.19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23.55</v>
      </c>
      <c r="M64" s="14">
        <v>155.93</v>
      </c>
      <c r="N64" s="14"/>
    </row>
    <row r="65" spans="1:14" s="61" customFormat="1" x14ac:dyDescent="0.2">
      <c r="A65" s="11">
        <v>199</v>
      </c>
      <c r="B65" s="66" t="s">
        <v>63</v>
      </c>
      <c r="C65" s="21" t="s">
        <v>117</v>
      </c>
      <c r="D65" s="13">
        <v>6.78</v>
      </c>
      <c r="E65" s="14">
        <v>118.68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0.5</v>
      </c>
      <c r="L65" s="14">
        <v>12.18</v>
      </c>
      <c r="M65" s="14">
        <v>138.13999999999999</v>
      </c>
      <c r="N65" s="14"/>
    </row>
    <row r="66" spans="1:14" s="61" customFormat="1" x14ac:dyDescent="0.2">
      <c r="A66" s="11">
        <v>207</v>
      </c>
      <c r="B66" s="66" t="s">
        <v>65</v>
      </c>
      <c r="C66" s="21" t="s">
        <v>117</v>
      </c>
      <c r="D66" s="13">
        <v>11.63</v>
      </c>
      <c r="E66" s="14">
        <v>275.94</v>
      </c>
      <c r="F66" s="14">
        <v>3.3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17.649999999999999</v>
      </c>
      <c r="M66" s="14">
        <v>308.52</v>
      </c>
      <c r="N66" s="14"/>
    </row>
    <row r="67" spans="1:14" s="61" customFormat="1" x14ac:dyDescent="0.2">
      <c r="A67" s="11">
        <v>208</v>
      </c>
      <c r="B67" s="66" t="s">
        <v>66</v>
      </c>
      <c r="C67" s="21" t="s">
        <v>118</v>
      </c>
      <c r="D67" s="13">
        <v>1.4</v>
      </c>
      <c r="E67" s="14">
        <v>69.97</v>
      </c>
      <c r="F67" s="14">
        <v>0</v>
      </c>
      <c r="G67" s="14">
        <v>0</v>
      </c>
      <c r="H67" s="14">
        <v>0</v>
      </c>
      <c r="I67" s="14">
        <v>5.33</v>
      </c>
      <c r="J67" s="14">
        <v>0</v>
      </c>
      <c r="K67" s="14">
        <v>0</v>
      </c>
      <c r="L67" s="14">
        <v>5.47</v>
      </c>
      <c r="M67" s="14">
        <v>82.18</v>
      </c>
      <c r="N67" s="14"/>
    </row>
    <row r="68" spans="1:14" s="61" customFormat="1" ht="30" x14ac:dyDescent="0.2">
      <c r="A68" s="11">
        <v>213</v>
      </c>
      <c r="B68" s="66" t="s">
        <v>105</v>
      </c>
      <c r="C68" s="19" t="s">
        <v>121</v>
      </c>
      <c r="D68" s="13">
        <v>2.68</v>
      </c>
      <c r="E68" s="14">
        <v>78.45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12.77</v>
      </c>
      <c r="M68" s="14">
        <v>93.9</v>
      </c>
      <c r="N68" s="14"/>
    </row>
    <row r="69" spans="1:14" s="61" customFormat="1" x14ac:dyDescent="0.2">
      <c r="A69" s="11">
        <v>219</v>
      </c>
      <c r="B69" s="66" t="s">
        <v>68</v>
      </c>
      <c r="C69" s="21" t="s">
        <v>120</v>
      </c>
      <c r="D69" s="13">
        <v>7.68</v>
      </c>
      <c r="E69" s="14">
        <v>68.88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12.13</v>
      </c>
      <c r="M69" s="14">
        <v>88.68</v>
      </c>
      <c r="N69" s="14"/>
    </row>
    <row r="70" spans="1:14" s="61" customFormat="1" x14ac:dyDescent="0.2">
      <c r="A70" s="11">
        <v>220</v>
      </c>
      <c r="B70" s="66" t="s">
        <v>69</v>
      </c>
      <c r="C70" s="21" t="s">
        <v>118</v>
      </c>
      <c r="D70" s="13">
        <v>8.59</v>
      </c>
      <c r="E70" s="14">
        <v>107.06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8.1300000000000008</v>
      </c>
      <c r="M70" s="14">
        <v>123.78</v>
      </c>
      <c r="N70" s="14"/>
    </row>
    <row r="71" spans="1:14" s="61" customFormat="1" x14ac:dyDescent="0.2">
      <c r="A71" s="11">
        <v>229</v>
      </c>
      <c r="B71" s="66" t="s">
        <v>70</v>
      </c>
      <c r="C71" s="22" t="s">
        <v>119</v>
      </c>
      <c r="D71" s="13">
        <v>11.68</v>
      </c>
      <c r="E71" s="14">
        <v>159.38999999999999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4.3099999999999996</v>
      </c>
      <c r="M71" s="14">
        <v>175.37</v>
      </c>
      <c r="N71" s="14"/>
    </row>
    <row r="72" spans="1:14" s="61" customFormat="1" x14ac:dyDescent="0.2">
      <c r="A72" s="11">
        <v>231</v>
      </c>
      <c r="B72" s="66" t="s">
        <v>71</v>
      </c>
      <c r="C72" s="21" t="s">
        <v>120</v>
      </c>
      <c r="D72" s="13">
        <v>7.45</v>
      </c>
      <c r="E72" s="14">
        <v>91.13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15.61</v>
      </c>
      <c r="M72" s="14">
        <v>114.18</v>
      </c>
      <c r="N72" s="14"/>
    </row>
    <row r="73" spans="1:14" s="61" customFormat="1" x14ac:dyDescent="0.2">
      <c r="A73" s="11">
        <v>243</v>
      </c>
      <c r="B73" s="66" t="s">
        <v>72</v>
      </c>
      <c r="C73" s="21" t="s">
        <v>120</v>
      </c>
      <c r="D73" s="13">
        <v>5.88</v>
      </c>
      <c r="E73" s="14">
        <v>184.44</v>
      </c>
      <c r="F73" s="14">
        <v>10.48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21.95</v>
      </c>
      <c r="M73" s="14">
        <v>222.75</v>
      </c>
      <c r="N73" s="14"/>
    </row>
    <row r="74" spans="1:14" s="61" customFormat="1" x14ac:dyDescent="0.2">
      <c r="A74" s="11">
        <v>244</v>
      </c>
      <c r="B74" s="66" t="s">
        <v>73</v>
      </c>
      <c r="C74" s="21" t="s">
        <v>120</v>
      </c>
      <c r="D74" s="13">
        <v>9.5399999999999991</v>
      </c>
      <c r="E74" s="14">
        <v>97.26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0.12</v>
      </c>
      <c r="L74" s="14">
        <v>10.47</v>
      </c>
      <c r="M74" s="14">
        <v>117.39</v>
      </c>
      <c r="N74" s="14"/>
    </row>
    <row r="75" spans="1:14" s="61" customFormat="1" x14ac:dyDescent="0.2">
      <c r="A75" s="11">
        <v>246</v>
      </c>
      <c r="B75" s="66" t="s">
        <v>67</v>
      </c>
      <c r="C75" s="19" t="s">
        <v>121</v>
      </c>
      <c r="D75" s="13">
        <v>6.52</v>
      </c>
      <c r="E75" s="14">
        <v>88.86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4.55</v>
      </c>
      <c r="M75" s="14">
        <v>99.94</v>
      </c>
      <c r="N75" s="14"/>
    </row>
    <row r="76" spans="1:14" s="61" customFormat="1" x14ac:dyDescent="0.2">
      <c r="A76" s="11">
        <v>248</v>
      </c>
      <c r="B76" s="66" t="s">
        <v>74</v>
      </c>
      <c r="C76" s="22" t="s">
        <v>119</v>
      </c>
      <c r="D76" s="13">
        <v>13.31</v>
      </c>
      <c r="E76" s="14">
        <v>85.35</v>
      </c>
      <c r="F76" s="14">
        <v>8.83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1.71</v>
      </c>
      <c r="M76" s="14">
        <v>109.2</v>
      </c>
      <c r="N76" s="14"/>
    </row>
    <row r="77" spans="1:14" s="61" customFormat="1" x14ac:dyDescent="0.2">
      <c r="A77" s="11">
        <v>251</v>
      </c>
      <c r="B77" s="66" t="s">
        <v>75</v>
      </c>
      <c r="C77" s="21" t="s">
        <v>120</v>
      </c>
      <c r="D77" s="13">
        <v>3.34</v>
      </c>
      <c r="E77" s="14">
        <v>47.99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4.28</v>
      </c>
      <c r="M77" s="14">
        <v>55.6</v>
      </c>
      <c r="N77" s="14"/>
    </row>
    <row r="78" spans="1:14" s="61" customFormat="1" x14ac:dyDescent="0.2">
      <c r="A78" s="5">
        <v>252</v>
      </c>
      <c r="B78" s="66" t="s">
        <v>76</v>
      </c>
      <c r="C78" s="22" t="s">
        <v>119</v>
      </c>
      <c r="D78" s="3">
        <v>1.6</v>
      </c>
      <c r="E78" s="4">
        <v>33.299999999999997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5.71</v>
      </c>
      <c r="M78" s="4">
        <v>40.61</v>
      </c>
      <c r="N78" s="14"/>
    </row>
    <row r="79" spans="1:14" s="61" customFormat="1" x14ac:dyDescent="0.2">
      <c r="A79" s="11">
        <v>258</v>
      </c>
      <c r="B79" s="66" t="s">
        <v>64</v>
      </c>
      <c r="C79" s="22" t="s">
        <v>119</v>
      </c>
      <c r="D79" s="13">
        <v>4.75</v>
      </c>
      <c r="E79" s="14">
        <v>88.49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5.52</v>
      </c>
      <c r="M79" s="14">
        <v>98.77</v>
      </c>
      <c r="N79" s="14"/>
    </row>
    <row r="80" spans="1:14" s="61" customFormat="1" x14ac:dyDescent="0.2">
      <c r="A80" s="11">
        <v>262</v>
      </c>
      <c r="B80" s="66" t="s">
        <v>77</v>
      </c>
      <c r="C80" s="22" t="s">
        <v>119</v>
      </c>
      <c r="D80" s="13">
        <v>7.92</v>
      </c>
      <c r="E80" s="14">
        <v>83.58</v>
      </c>
      <c r="F80" s="14">
        <v>2.38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14.05</v>
      </c>
      <c r="M80" s="14">
        <v>107.93</v>
      </c>
      <c r="N80" s="14"/>
    </row>
    <row r="81" spans="1:15" s="61" customFormat="1" x14ac:dyDescent="0.2">
      <c r="A81" s="11">
        <v>264</v>
      </c>
      <c r="B81" s="66" t="s">
        <v>78</v>
      </c>
      <c r="C81" s="21" t="s">
        <v>120</v>
      </c>
      <c r="D81" s="13">
        <v>5.12</v>
      </c>
      <c r="E81" s="14">
        <v>101.47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14.36</v>
      </c>
      <c r="M81" s="14">
        <v>120.94</v>
      </c>
      <c r="N81" s="14"/>
    </row>
    <row r="82" spans="1:15" s="61" customFormat="1" x14ac:dyDescent="0.2">
      <c r="A82" s="11">
        <v>266</v>
      </c>
      <c r="B82" s="66" t="s">
        <v>79</v>
      </c>
      <c r="C82" s="21" t="s">
        <v>118</v>
      </c>
      <c r="D82" s="13">
        <v>7.98</v>
      </c>
      <c r="E82" s="14">
        <v>105.46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7.24</v>
      </c>
      <c r="M82" s="14">
        <v>120.68</v>
      </c>
      <c r="N82" s="14"/>
    </row>
    <row r="83" spans="1:15" s="61" customFormat="1" x14ac:dyDescent="0.2">
      <c r="A83" s="11">
        <v>269</v>
      </c>
      <c r="B83" s="66" t="s">
        <v>80</v>
      </c>
      <c r="C83" s="21" t="s">
        <v>117</v>
      </c>
      <c r="D83" s="13">
        <v>0.01</v>
      </c>
      <c r="E83" s="14">
        <v>55.51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0.16</v>
      </c>
      <c r="M83" s="14">
        <v>55.68</v>
      </c>
      <c r="N83" s="14"/>
    </row>
    <row r="84" spans="1:15" s="61" customFormat="1" x14ac:dyDescent="0.2">
      <c r="A84" s="11">
        <v>274</v>
      </c>
      <c r="B84" s="66" t="s">
        <v>81</v>
      </c>
      <c r="C84" s="21" t="s">
        <v>116</v>
      </c>
      <c r="D84" s="13">
        <v>5.18</v>
      </c>
      <c r="E84" s="14">
        <v>88.46</v>
      </c>
      <c r="F84" s="14">
        <v>2.2000000000000002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10.28</v>
      </c>
      <c r="M84" s="14">
        <v>106.13</v>
      </c>
      <c r="N84" s="14"/>
    </row>
    <row r="85" spans="1:15" s="61" customFormat="1" ht="15" customHeight="1" x14ac:dyDescent="0.2">
      <c r="A85" s="11">
        <v>277</v>
      </c>
      <c r="B85" s="66" t="s">
        <v>82</v>
      </c>
      <c r="C85" s="21" t="s">
        <v>117</v>
      </c>
      <c r="D85" s="13">
        <v>13.15</v>
      </c>
      <c r="E85" s="14">
        <v>68.8</v>
      </c>
      <c r="F85" s="14">
        <v>0.5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1.69</v>
      </c>
      <c r="M85" s="14">
        <v>84.14</v>
      </c>
      <c r="N85" s="14"/>
    </row>
    <row r="86" spans="1:15" s="61" customFormat="1" x14ac:dyDescent="0.2">
      <c r="A86" s="11">
        <v>284</v>
      </c>
      <c r="B86" s="66" t="s">
        <v>83</v>
      </c>
      <c r="C86" s="19" t="s">
        <v>121</v>
      </c>
      <c r="D86" s="13">
        <v>4.17</v>
      </c>
      <c r="E86" s="14">
        <v>65.150000000000006</v>
      </c>
      <c r="F86" s="14">
        <v>5.76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6.03</v>
      </c>
      <c r="M86" s="14">
        <v>81.11</v>
      </c>
      <c r="N86" s="14"/>
    </row>
    <row r="87" spans="1:15" ht="15" customHeight="1" x14ac:dyDescent="0.2">
      <c r="A87" s="5">
        <v>285</v>
      </c>
      <c r="B87" s="66" t="s">
        <v>84</v>
      </c>
      <c r="C87" s="21" t="s">
        <v>118</v>
      </c>
      <c r="D87" s="3">
        <v>8.09</v>
      </c>
      <c r="E87" s="4">
        <v>108.4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6.6</v>
      </c>
      <c r="M87" s="4">
        <v>123.08</v>
      </c>
      <c r="N87" s="14"/>
      <c r="O87" s="1"/>
    </row>
    <row r="88" spans="1:15" s="61" customFormat="1" x14ac:dyDescent="0.2">
      <c r="A88" s="11">
        <v>286</v>
      </c>
      <c r="B88" s="66" t="s">
        <v>85</v>
      </c>
      <c r="C88" s="21" t="s">
        <v>116</v>
      </c>
      <c r="D88" s="13">
        <v>0.11</v>
      </c>
      <c r="E88" s="14">
        <v>54.28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7.73</v>
      </c>
      <c r="M88" s="14">
        <v>62.11</v>
      </c>
      <c r="N88" s="14"/>
    </row>
    <row r="89" spans="1:15" s="61" customFormat="1" x14ac:dyDescent="0.2">
      <c r="A89" s="11">
        <v>288</v>
      </c>
      <c r="B89" s="66" t="s">
        <v>86</v>
      </c>
      <c r="C89" s="21" t="s">
        <v>117</v>
      </c>
      <c r="D89" s="13">
        <v>5.23</v>
      </c>
      <c r="E89" s="14">
        <v>138.41999999999999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1.79</v>
      </c>
      <c r="M89" s="14">
        <v>145.44</v>
      </c>
      <c r="N89" s="14"/>
    </row>
    <row r="90" spans="1:15" s="61" customFormat="1" x14ac:dyDescent="0.2">
      <c r="A90" s="11">
        <v>291</v>
      </c>
      <c r="B90" s="66" t="s">
        <v>87</v>
      </c>
      <c r="C90" s="22" t="s">
        <v>119</v>
      </c>
      <c r="D90" s="13">
        <v>1.53</v>
      </c>
      <c r="E90" s="14">
        <v>42.55</v>
      </c>
      <c r="F90" s="14">
        <v>0.15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2.0499999999999998</v>
      </c>
      <c r="M90" s="14">
        <v>46.28</v>
      </c>
      <c r="N90" s="14"/>
    </row>
    <row r="91" spans="1:15" s="61" customFormat="1" x14ac:dyDescent="0.2">
      <c r="A91" s="11">
        <v>298</v>
      </c>
      <c r="B91" s="66" t="s">
        <v>88</v>
      </c>
      <c r="C91" s="22" t="s">
        <v>119</v>
      </c>
      <c r="D91" s="13">
        <v>6.29</v>
      </c>
      <c r="E91" s="14">
        <v>50.14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4.21</v>
      </c>
      <c r="M91" s="14">
        <v>60.64</v>
      </c>
      <c r="N91" s="14"/>
    </row>
    <row r="92" spans="1:15" s="61" customFormat="1" x14ac:dyDescent="0.2">
      <c r="A92" s="62">
        <v>305</v>
      </c>
      <c r="B92" s="66" t="s">
        <v>89</v>
      </c>
      <c r="C92" s="38" t="s">
        <v>121</v>
      </c>
      <c r="D92" s="63">
        <v>4.66</v>
      </c>
      <c r="E92" s="63">
        <v>86.18</v>
      </c>
      <c r="F92" s="63">
        <v>0.41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15.53</v>
      </c>
      <c r="M92" s="63">
        <v>106.78</v>
      </c>
      <c r="N92" s="14"/>
    </row>
    <row r="93" spans="1:15" s="61" customFormat="1" x14ac:dyDescent="0.2">
      <c r="A93" s="62">
        <v>307</v>
      </c>
      <c r="B93" s="66" t="s">
        <v>90</v>
      </c>
      <c r="C93" s="39" t="s">
        <v>118</v>
      </c>
      <c r="D93" s="63">
        <v>9.27</v>
      </c>
      <c r="E93" s="63">
        <v>120.79</v>
      </c>
      <c r="F93" s="63">
        <v>0</v>
      </c>
      <c r="G93" s="63">
        <v>0</v>
      </c>
      <c r="H93" s="63">
        <v>0</v>
      </c>
      <c r="I93" s="63">
        <v>0.66</v>
      </c>
      <c r="J93" s="63">
        <v>0</v>
      </c>
      <c r="K93" s="63">
        <v>0</v>
      </c>
      <c r="L93" s="63">
        <v>7.63</v>
      </c>
      <c r="M93" s="63">
        <v>138.35</v>
      </c>
      <c r="N93" s="14"/>
    </row>
    <row r="94" spans="1:15" s="61" customFormat="1" x14ac:dyDescent="0.2">
      <c r="A94" s="62">
        <v>308</v>
      </c>
      <c r="B94" s="66" t="s">
        <v>91</v>
      </c>
      <c r="C94" s="39" t="s">
        <v>116</v>
      </c>
      <c r="D94" s="63">
        <v>6.32</v>
      </c>
      <c r="E94" s="63">
        <v>114.52</v>
      </c>
      <c r="F94" s="63">
        <v>0.3</v>
      </c>
      <c r="G94" s="63">
        <v>0</v>
      </c>
      <c r="H94" s="63">
        <v>0</v>
      </c>
      <c r="I94" s="63">
        <v>3.74</v>
      </c>
      <c r="J94" s="63">
        <v>0</v>
      </c>
      <c r="K94" s="63">
        <v>0.08</v>
      </c>
      <c r="L94" s="63">
        <v>38.729999999999997</v>
      </c>
      <c r="M94" s="63">
        <v>163.69</v>
      </c>
      <c r="N94" s="14"/>
    </row>
    <row r="95" spans="1:15" s="61" customFormat="1" x14ac:dyDescent="0.2">
      <c r="A95" s="62">
        <v>314</v>
      </c>
      <c r="B95" s="66" t="s">
        <v>92</v>
      </c>
      <c r="C95" s="39" t="s">
        <v>116</v>
      </c>
      <c r="D95" s="63">
        <v>1.07</v>
      </c>
      <c r="E95" s="63">
        <v>71.8</v>
      </c>
      <c r="F95" s="63">
        <v>3.17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1.44</v>
      </c>
      <c r="M95" s="63">
        <v>77.48</v>
      </c>
      <c r="N95" s="14"/>
    </row>
    <row r="96" spans="1:15" s="61" customFormat="1" x14ac:dyDescent="0.2">
      <c r="A96" s="62">
        <v>315</v>
      </c>
      <c r="B96" s="66" t="s">
        <v>93</v>
      </c>
      <c r="C96" s="39" t="s">
        <v>117</v>
      </c>
      <c r="D96" s="63">
        <v>4.0599999999999996</v>
      </c>
      <c r="E96" s="63">
        <v>87.37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4.01</v>
      </c>
      <c r="M96" s="63">
        <v>95.44</v>
      </c>
      <c r="N96" s="14"/>
    </row>
    <row r="97" spans="1:14" s="61" customFormat="1" x14ac:dyDescent="0.2">
      <c r="A97" s="62">
        <v>317</v>
      </c>
      <c r="B97" s="66" t="s">
        <v>94</v>
      </c>
      <c r="C97" s="39" t="s">
        <v>117</v>
      </c>
      <c r="D97" s="63">
        <v>9.1199999999999992</v>
      </c>
      <c r="E97" s="63">
        <v>108.91</v>
      </c>
      <c r="F97" s="63">
        <v>0.2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11.74</v>
      </c>
      <c r="M97" s="63">
        <v>129.96</v>
      </c>
      <c r="N97" s="14"/>
    </row>
    <row r="98" spans="1:14" s="61" customFormat="1" x14ac:dyDescent="0.2">
      <c r="A98" s="62">
        <v>320</v>
      </c>
      <c r="B98" s="66" t="s">
        <v>95</v>
      </c>
      <c r="C98" s="40" t="s">
        <v>119</v>
      </c>
      <c r="D98" s="63">
        <v>2.9</v>
      </c>
      <c r="E98" s="63">
        <v>27.38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1.81</v>
      </c>
      <c r="M98" s="63">
        <v>32.090000000000003</v>
      </c>
      <c r="N98" s="14"/>
    </row>
    <row r="99" spans="1:14" s="61" customFormat="1" x14ac:dyDescent="0.2">
      <c r="A99" s="62">
        <v>333</v>
      </c>
      <c r="B99" s="66" t="s">
        <v>96</v>
      </c>
      <c r="C99" s="39" t="s">
        <v>117</v>
      </c>
      <c r="D99" s="63">
        <v>9.8699999999999992</v>
      </c>
      <c r="E99" s="63">
        <v>87.68</v>
      </c>
      <c r="F99" s="63">
        <v>1.58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14.15</v>
      </c>
      <c r="M99" s="63">
        <v>113.28</v>
      </c>
      <c r="N99" s="14"/>
    </row>
    <row r="100" spans="1:14" s="61" customFormat="1" x14ac:dyDescent="0.2">
      <c r="A100" s="62">
        <v>335</v>
      </c>
      <c r="B100" s="66" t="s">
        <v>97</v>
      </c>
      <c r="C100" s="39" t="s">
        <v>118</v>
      </c>
      <c r="D100" s="63">
        <v>4.3</v>
      </c>
      <c r="E100" s="63">
        <v>80.11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4.24</v>
      </c>
      <c r="M100" s="63">
        <v>88.66</v>
      </c>
      <c r="N100" s="14"/>
    </row>
    <row r="101" spans="1:14" s="61" customFormat="1" x14ac:dyDescent="0.2">
      <c r="A101" s="62">
        <v>336</v>
      </c>
      <c r="B101" s="66" t="s">
        <v>98</v>
      </c>
      <c r="C101" s="39" t="s">
        <v>120</v>
      </c>
      <c r="D101" s="63">
        <v>15.13</v>
      </c>
      <c r="E101" s="63">
        <v>140.66</v>
      </c>
      <c r="F101" s="63">
        <v>0</v>
      </c>
      <c r="G101" s="63">
        <v>0</v>
      </c>
      <c r="H101" s="63">
        <v>0.2</v>
      </c>
      <c r="I101" s="63">
        <v>0.41</v>
      </c>
      <c r="J101" s="63">
        <v>0</v>
      </c>
      <c r="K101" s="63">
        <v>0.15</v>
      </c>
      <c r="L101" s="63">
        <v>19.489999999999998</v>
      </c>
      <c r="M101" s="63">
        <v>176.04</v>
      </c>
      <c r="N101" s="14"/>
    </row>
    <row r="102" spans="1:14" s="61" customFormat="1" x14ac:dyDescent="0.2">
      <c r="A102" s="62">
        <v>342</v>
      </c>
      <c r="B102" s="66" t="s">
        <v>99</v>
      </c>
      <c r="C102" s="38" t="s">
        <v>121</v>
      </c>
      <c r="D102" s="63">
        <v>12.76</v>
      </c>
      <c r="E102" s="63">
        <v>94.87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16.57</v>
      </c>
      <c r="M102" s="63">
        <v>124.2</v>
      </c>
      <c r="N102" s="14"/>
    </row>
    <row r="103" spans="1:14" s="61" customFormat="1" x14ac:dyDescent="0.2">
      <c r="A103" s="62">
        <v>344</v>
      </c>
      <c r="B103" s="66" t="s">
        <v>100</v>
      </c>
      <c r="C103" s="38" t="s">
        <v>121</v>
      </c>
      <c r="D103" s="63">
        <v>2.06</v>
      </c>
      <c r="E103" s="63">
        <v>72.63</v>
      </c>
      <c r="F103" s="63">
        <v>3.5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13.64</v>
      </c>
      <c r="M103" s="63">
        <v>91.82</v>
      </c>
      <c r="N103" s="14"/>
    </row>
    <row r="104" spans="1:14" s="61" customFormat="1" x14ac:dyDescent="0.2">
      <c r="A104" s="62">
        <v>346</v>
      </c>
      <c r="B104" s="66" t="s">
        <v>122</v>
      </c>
      <c r="C104" s="40" t="s">
        <v>119</v>
      </c>
      <c r="D104" s="63">
        <v>0</v>
      </c>
      <c r="E104" s="63">
        <v>36.340000000000003</v>
      </c>
      <c r="F104" s="63">
        <v>1.26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2.63</v>
      </c>
      <c r="M104" s="63">
        <v>40.229999999999997</v>
      </c>
      <c r="N104" s="14"/>
    </row>
    <row r="105" spans="1:14" s="61" customFormat="1" x14ac:dyDescent="0.2">
      <c r="A105" s="62">
        <v>347</v>
      </c>
      <c r="B105" s="66" t="s">
        <v>101</v>
      </c>
      <c r="C105" s="38" t="s">
        <v>121</v>
      </c>
      <c r="D105" s="63">
        <v>14</v>
      </c>
      <c r="E105" s="63">
        <v>125.85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12.44</v>
      </c>
      <c r="M105" s="63">
        <v>152.29</v>
      </c>
      <c r="N105" s="14"/>
    </row>
    <row r="106" spans="1:14" s="61" customFormat="1" x14ac:dyDescent="0.2">
      <c r="A106" s="71">
        <v>350</v>
      </c>
      <c r="B106" s="72" t="s">
        <v>102</v>
      </c>
      <c r="C106" s="73" t="s">
        <v>118</v>
      </c>
      <c r="D106" s="74">
        <v>20.74</v>
      </c>
      <c r="E106" s="74">
        <v>67.25</v>
      </c>
      <c r="F106" s="74">
        <v>0</v>
      </c>
      <c r="G106" s="74">
        <v>0</v>
      </c>
      <c r="H106" s="74">
        <v>1.1000000000000001</v>
      </c>
      <c r="I106" s="74">
        <v>3.2</v>
      </c>
      <c r="J106" s="74">
        <v>0</v>
      </c>
      <c r="K106" s="74">
        <v>0</v>
      </c>
      <c r="L106" s="74">
        <v>1.91</v>
      </c>
      <c r="M106" s="74">
        <v>94.19</v>
      </c>
      <c r="N106" s="14"/>
    </row>
    <row r="107" spans="1:14" s="61" customFormat="1" x14ac:dyDescent="0.2">
      <c r="A107" s="62"/>
      <c r="B107" s="168" t="s">
        <v>130</v>
      </c>
      <c r="C107" s="165"/>
      <c r="D107" s="166">
        <f>SUM(D6:D106)</f>
        <v>718.38999999999976</v>
      </c>
      <c r="E107" s="166">
        <f t="shared" ref="E107:M107" si="0">SUM(E6:E106)</f>
        <v>9457.9900000000034</v>
      </c>
      <c r="F107" s="166">
        <f t="shared" si="0"/>
        <v>140.43</v>
      </c>
      <c r="G107" s="166">
        <f t="shared" si="0"/>
        <v>8.23</v>
      </c>
      <c r="H107" s="166">
        <f t="shared" si="0"/>
        <v>4.96</v>
      </c>
      <c r="I107" s="166">
        <f t="shared" si="0"/>
        <v>23.04</v>
      </c>
      <c r="J107" s="166">
        <f t="shared" si="0"/>
        <v>0</v>
      </c>
      <c r="K107" s="166">
        <f t="shared" si="0"/>
        <v>6.8500000000000005</v>
      </c>
      <c r="L107" s="166">
        <f t="shared" si="0"/>
        <v>955.36000000000013</v>
      </c>
      <c r="M107" s="166">
        <f t="shared" si="0"/>
        <v>11315.180000000008</v>
      </c>
    </row>
    <row r="108" spans="1:14" s="61" customFormat="1" x14ac:dyDescent="0.2">
      <c r="A108" s="62"/>
      <c r="B108" s="72" t="s">
        <v>133</v>
      </c>
      <c r="C108" s="169"/>
      <c r="D108" s="167">
        <f>D107/$M$107</f>
        <v>6.3489047456602485E-2</v>
      </c>
      <c r="E108" s="167">
        <f t="shared" ref="E108:L108" si="1">E107/$M$107</f>
        <v>0.83586739229954776</v>
      </c>
      <c r="F108" s="167">
        <f t="shared" si="1"/>
        <v>1.241076147264117E-2</v>
      </c>
      <c r="G108" s="167">
        <f t="shared" si="1"/>
        <v>7.2734150053291194E-4</v>
      </c>
      <c r="H108" s="167">
        <f t="shared" si="1"/>
        <v>4.3834919108666384E-4</v>
      </c>
      <c r="I108" s="167">
        <f t="shared" si="1"/>
        <v>2.0362026940799866E-3</v>
      </c>
      <c r="J108" s="167">
        <f t="shared" si="1"/>
        <v>0</v>
      </c>
      <c r="K108" s="167">
        <f t="shared" si="1"/>
        <v>6.0538144333541276E-4</v>
      </c>
      <c r="L108" s="167">
        <f t="shared" si="1"/>
        <v>8.4431710321886122E-2</v>
      </c>
      <c r="M108" s="167">
        <f>SUM(D108:L108)</f>
        <v>1.0000061863797125</v>
      </c>
    </row>
    <row r="109" spans="1:14" s="61" customFormat="1" x14ac:dyDescent="0.2">
      <c r="A109" s="62"/>
      <c r="B109" s="65"/>
      <c r="C109" s="64"/>
      <c r="D109" s="62"/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4" s="61" customFormat="1" x14ac:dyDescent="0.2">
      <c r="A110" s="62"/>
      <c r="B110" s="65"/>
      <c r="C110" s="64"/>
      <c r="D110" s="62"/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4" s="61" customFormat="1" x14ac:dyDescent="0.2">
      <c r="A111" s="62"/>
      <c r="B111" s="65"/>
      <c r="C111" s="64"/>
      <c r="D111" s="62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4" s="61" customFormat="1" x14ac:dyDescent="0.2">
      <c r="A112" s="62"/>
      <c r="B112" s="65"/>
      <c r="C112" s="64"/>
      <c r="D112" s="62"/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s="61" customFormat="1" x14ac:dyDescent="0.2">
      <c r="A113" s="62"/>
      <c r="B113" s="65"/>
      <c r="C113" s="64"/>
      <c r="D113" s="62"/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s="61" customFormat="1" x14ac:dyDescent="0.2">
      <c r="A114" s="62"/>
      <c r="B114" s="65"/>
      <c r="C114" s="64"/>
      <c r="D114" s="62"/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s="61" customFormat="1" x14ac:dyDescent="0.2">
      <c r="A115" s="62"/>
      <c r="B115" s="65"/>
      <c r="C115" s="64"/>
      <c r="D115" s="62"/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s="61" customFormat="1" x14ac:dyDescent="0.2">
      <c r="A116" s="62"/>
      <c r="B116" s="65"/>
      <c r="C116" s="64"/>
      <c r="D116" s="62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s="61" customFormat="1" x14ac:dyDescent="0.2">
      <c r="A117" s="62"/>
      <c r="B117" s="65"/>
      <c r="C117" s="64"/>
      <c r="D117" s="62"/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s="61" customFormat="1" x14ac:dyDescent="0.2">
      <c r="A118" s="62"/>
      <c r="B118" s="65"/>
      <c r="C118" s="64"/>
      <c r="D118" s="62"/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s="61" customFormat="1" x14ac:dyDescent="0.2">
      <c r="A119" s="62"/>
      <c r="B119" s="65"/>
      <c r="C119" s="64"/>
      <c r="D119" s="62"/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s="61" customFormat="1" x14ac:dyDescent="0.2">
      <c r="A120" s="62"/>
      <c r="B120" s="65"/>
      <c r="C120" s="64"/>
      <c r="D120" s="62"/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s="61" customFormat="1" x14ac:dyDescent="0.2">
      <c r="A121" s="62"/>
      <c r="B121" s="65"/>
      <c r="C121" s="64"/>
      <c r="D121" s="62"/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s="61" customFormat="1" x14ac:dyDescent="0.2">
      <c r="A122" s="62"/>
      <c r="B122" s="65"/>
      <c r="C122" s="64"/>
      <c r="D122" s="62"/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s="61" customFormat="1" x14ac:dyDescent="0.2">
      <c r="A123" s="62"/>
      <c r="B123" s="65"/>
      <c r="C123" s="64"/>
      <c r="D123" s="62"/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s="61" customFormat="1" x14ac:dyDescent="0.2">
      <c r="A124" s="62"/>
      <c r="B124" s="65"/>
      <c r="C124" s="64"/>
      <c r="D124" s="62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s="61" customFormat="1" x14ac:dyDescent="0.2">
      <c r="A125" s="62"/>
      <c r="B125" s="65"/>
      <c r="C125" s="64"/>
      <c r="D125" s="62"/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s="61" customFormat="1" x14ac:dyDescent="0.2">
      <c r="A126" s="62"/>
      <c r="B126" s="65"/>
      <c r="C126" s="64"/>
      <c r="D126" s="62"/>
      <c r="E126" s="62"/>
      <c r="F126" s="62"/>
      <c r="G126" s="62"/>
      <c r="H126" s="62"/>
      <c r="I126" s="62"/>
      <c r="J126" s="62"/>
      <c r="K126" s="62"/>
      <c r="L126" s="62"/>
      <c r="M126" s="6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opLeftCell="B1" workbookViewId="0">
      <selection activeCell="E120" sqref="E120"/>
    </sheetView>
  </sheetViews>
  <sheetFormatPr defaultRowHeight="15" x14ac:dyDescent="0.2"/>
  <cols>
    <col min="1" max="1" width="4.5546875" style="2" hidden="1" customWidth="1"/>
    <col min="2" max="2" width="12.88671875" style="8" customWidth="1"/>
    <col min="3" max="3" width="9.21875" style="6" customWidth="1"/>
    <col min="4" max="13" width="12.44140625" style="2" customWidth="1"/>
  </cols>
  <sheetData>
    <row r="1" spans="1:14" x14ac:dyDescent="0.2">
      <c r="B1" s="6" t="s">
        <v>138</v>
      </c>
      <c r="C1" s="8"/>
    </row>
    <row r="2" spans="1:14" x14ac:dyDescent="0.2">
      <c r="B2" s="6" t="s">
        <v>106</v>
      </c>
      <c r="C2" s="8"/>
    </row>
    <row r="3" spans="1:14" x14ac:dyDescent="0.2">
      <c r="B3" s="6" t="s">
        <v>107</v>
      </c>
      <c r="C3" s="8"/>
    </row>
    <row r="5" spans="1:14" ht="30" x14ac:dyDescent="0.2">
      <c r="A5" s="9" t="s">
        <v>0</v>
      </c>
      <c r="B5" s="10" t="s">
        <v>1</v>
      </c>
      <c r="C5" s="68" t="s">
        <v>115</v>
      </c>
      <c r="D5" s="69" t="s">
        <v>108</v>
      </c>
      <c r="E5" s="70" t="s">
        <v>109</v>
      </c>
      <c r="F5" s="70" t="s">
        <v>2</v>
      </c>
      <c r="G5" s="70" t="s">
        <v>3</v>
      </c>
      <c r="H5" s="70" t="s">
        <v>113</v>
      </c>
      <c r="I5" s="70" t="s">
        <v>110</v>
      </c>
      <c r="J5" s="70" t="s">
        <v>111</v>
      </c>
      <c r="K5" s="70" t="s">
        <v>112</v>
      </c>
      <c r="L5" s="70" t="s">
        <v>4</v>
      </c>
      <c r="M5" s="70" t="s">
        <v>132</v>
      </c>
    </row>
    <row r="6" spans="1:14" s="15" customFormat="1" x14ac:dyDescent="0.2">
      <c r="A6" s="75">
        <v>35</v>
      </c>
      <c r="B6" s="76" t="s">
        <v>13</v>
      </c>
      <c r="C6" s="77" t="s">
        <v>127</v>
      </c>
      <c r="D6" s="78">
        <v>44.62</v>
      </c>
      <c r="E6" s="79">
        <v>777.24</v>
      </c>
      <c r="F6" s="79">
        <v>42.93</v>
      </c>
      <c r="G6" s="79">
        <v>7.79</v>
      </c>
      <c r="H6" s="79">
        <v>0</v>
      </c>
      <c r="I6" s="79">
        <v>2.29</v>
      </c>
      <c r="J6" s="79">
        <v>0</v>
      </c>
      <c r="K6" s="79">
        <v>0.69</v>
      </c>
      <c r="L6" s="79">
        <v>47.96</v>
      </c>
      <c r="M6" s="79">
        <v>923.52</v>
      </c>
      <c r="N6" s="14"/>
    </row>
    <row r="7" spans="1:14" s="15" customFormat="1" x14ac:dyDescent="0.2">
      <c r="A7" s="92"/>
      <c r="B7" s="93"/>
      <c r="C7" s="94"/>
      <c r="D7" s="95">
        <f t="shared" ref="D7:L7" si="0">D6/$M$6</f>
        <v>4.8315142065142064E-2</v>
      </c>
      <c r="E7" s="96">
        <f t="shared" si="0"/>
        <v>0.84160602910602911</v>
      </c>
      <c r="F7" s="96">
        <f t="shared" si="0"/>
        <v>4.6485187110187114E-2</v>
      </c>
      <c r="G7" s="96">
        <f t="shared" si="0"/>
        <v>8.4351178101178103E-3</v>
      </c>
      <c r="H7" s="96">
        <f t="shared" si="0"/>
        <v>0</v>
      </c>
      <c r="I7" s="96">
        <f t="shared" si="0"/>
        <v>2.4796431046431046E-3</v>
      </c>
      <c r="J7" s="96">
        <f t="shared" si="0"/>
        <v>0</v>
      </c>
      <c r="K7" s="96">
        <f t="shared" si="0"/>
        <v>7.4714137214137207E-4</v>
      </c>
      <c r="L7" s="96">
        <f t="shared" si="0"/>
        <v>5.1931739431739433E-2</v>
      </c>
      <c r="M7" s="96">
        <f>SUM(D7:L7)</f>
        <v>1</v>
      </c>
      <c r="N7" s="14"/>
    </row>
    <row r="8" spans="1:14" s="15" customFormat="1" x14ac:dyDescent="0.2">
      <c r="A8" s="11"/>
      <c r="B8" s="12"/>
      <c r="C8" s="21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s="15" customFormat="1" x14ac:dyDescent="0.2">
      <c r="A9" s="11"/>
      <c r="B9" s="12"/>
      <c r="C9" s="21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15" customFormat="1" x14ac:dyDescent="0.2">
      <c r="A10" s="11">
        <v>48</v>
      </c>
      <c r="B10" s="12" t="s">
        <v>17</v>
      </c>
      <c r="C10" s="19" t="s">
        <v>121</v>
      </c>
      <c r="D10" s="13">
        <v>9.18</v>
      </c>
      <c r="E10" s="14">
        <v>100.62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6.15</v>
      </c>
      <c r="M10" s="14">
        <v>115.95</v>
      </c>
      <c r="N10" s="14"/>
    </row>
    <row r="11" spans="1:14" s="15" customFormat="1" x14ac:dyDescent="0.2">
      <c r="A11" s="11">
        <v>93</v>
      </c>
      <c r="B11" s="12" t="s">
        <v>29</v>
      </c>
      <c r="C11" s="19" t="s">
        <v>121</v>
      </c>
      <c r="D11" s="13">
        <v>0.15</v>
      </c>
      <c r="E11" s="14">
        <v>56.19</v>
      </c>
      <c r="F11" s="14">
        <v>3.38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3.65</v>
      </c>
      <c r="M11" s="14">
        <v>63.38</v>
      </c>
      <c r="N11" s="14"/>
    </row>
    <row r="12" spans="1:14" s="15" customFormat="1" x14ac:dyDescent="0.2">
      <c r="A12" s="57">
        <v>165</v>
      </c>
      <c r="B12" s="12" t="s">
        <v>48</v>
      </c>
      <c r="C12" s="19" t="s">
        <v>121</v>
      </c>
      <c r="D12" s="13">
        <v>1.1599999999999999</v>
      </c>
      <c r="E12" s="44">
        <v>92.68</v>
      </c>
      <c r="F12" s="44">
        <v>2.73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12.16</v>
      </c>
      <c r="M12" s="44">
        <v>108.73</v>
      </c>
      <c r="N12" s="14"/>
    </row>
    <row r="13" spans="1:14" s="15" customFormat="1" x14ac:dyDescent="0.2">
      <c r="A13" s="11">
        <v>176</v>
      </c>
      <c r="B13" s="12" t="s">
        <v>54</v>
      </c>
      <c r="C13" s="19" t="s">
        <v>121</v>
      </c>
      <c r="D13" s="13">
        <v>5.84</v>
      </c>
      <c r="E13" s="14">
        <v>91.82</v>
      </c>
      <c r="F13" s="14">
        <v>12.31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27.07</v>
      </c>
      <c r="M13" s="14">
        <v>137.04</v>
      </c>
      <c r="N13" s="14"/>
    </row>
    <row r="14" spans="1:14" s="15" customFormat="1" x14ac:dyDescent="0.2">
      <c r="A14" s="11">
        <v>178</v>
      </c>
      <c r="B14" s="12" t="s">
        <v>56</v>
      </c>
      <c r="C14" s="19" t="s">
        <v>121</v>
      </c>
      <c r="D14" s="13">
        <v>0.16</v>
      </c>
      <c r="E14" s="44">
        <v>71.45</v>
      </c>
      <c r="F14" s="44">
        <v>3.04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7.26</v>
      </c>
      <c r="M14" s="14">
        <v>81.91</v>
      </c>
      <c r="N14" s="14"/>
    </row>
    <row r="15" spans="1:14" s="15" customFormat="1" x14ac:dyDescent="0.2">
      <c r="A15" s="11">
        <v>213</v>
      </c>
      <c r="B15" s="12" t="s">
        <v>105</v>
      </c>
      <c r="C15" s="19" t="s">
        <v>121</v>
      </c>
      <c r="D15" s="13">
        <v>2.68</v>
      </c>
      <c r="E15" s="14">
        <v>78.45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12.77</v>
      </c>
      <c r="M15" s="14">
        <v>93.9</v>
      </c>
      <c r="N15" s="14"/>
    </row>
    <row r="16" spans="1:14" s="15" customFormat="1" x14ac:dyDescent="0.2">
      <c r="A16" s="11">
        <v>246</v>
      </c>
      <c r="B16" s="12" t="s">
        <v>67</v>
      </c>
      <c r="C16" s="19" t="s">
        <v>121</v>
      </c>
      <c r="D16" s="13">
        <v>6.52</v>
      </c>
      <c r="E16" s="14">
        <v>88.86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4.55</v>
      </c>
      <c r="M16" s="14">
        <v>99.94</v>
      </c>
      <c r="N16" s="14"/>
    </row>
    <row r="17" spans="1:14" s="15" customFormat="1" x14ac:dyDescent="0.2">
      <c r="A17" s="11">
        <v>284</v>
      </c>
      <c r="B17" s="12" t="s">
        <v>83</v>
      </c>
      <c r="C17" s="19" t="s">
        <v>121</v>
      </c>
      <c r="D17" s="13">
        <v>4.17</v>
      </c>
      <c r="E17" s="14">
        <v>65.150000000000006</v>
      </c>
      <c r="F17" s="14">
        <v>5.76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6.03</v>
      </c>
      <c r="M17" s="14">
        <v>81.11</v>
      </c>
      <c r="N17" s="14"/>
    </row>
    <row r="18" spans="1:14" s="15" customFormat="1" x14ac:dyDescent="0.2">
      <c r="A18" s="16">
        <v>305</v>
      </c>
      <c r="B18" s="12" t="s">
        <v>89</v>
      </c>
      <c r="C18" s="19" t="s">
        <v>121</v>
      </c>
      <c r="D18" s="43">
        <v>4.66</v>
      </c>
      <c r="E18" s="17">
        <v>86.18</v>
      </c>
      <c r="F18" s="17">
        <v>0.41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15.53</v>
      </c>
      <c r="M18" s="17">
        <v>106.78</v>
      </c>
      <c r="N18" s="14"/>
    </row>
    <row r="19" spans="1:14" s="15" customFormat="1" x14ac:dyDescent="0.2">
      <c r="A19" s="16">
        <v>342</v>
      </c>
      <c r="B19" s="12" t="s">
        <v>99</v>
      </c>
      <c r="C19" s="19" t="s">
        <v>121</v>
      </c>
      <c r="D19" s="43">
        <v>12.76</v>
      </c>
      <c r="E19" s="17">
        <v>94.87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16.57</v>
      </c>
      <c r="M19" s="17">
        <v>124.2</v>
      </c>
      <c r="N19" s="14"/>
    </row>
    <row r="20" spans="1:14" s="15" customFormat="1" x14ac:dyDescent="0.2">
      <c r="A20" s="16">
        <v>344</v>
      </c>
      <c r="B20" s="12" t="s">
        <v>100</v>
      </c>
      <c r="C20" s="19" t="s">
        <v>121</v>
      </c>
      <c r="D20" s="43">
        <v>2.06</v>
      </c>
      <c r="E20" s="17">
        <v>72.63</v>
      </c>
      <c r="F20" s="17">
        <v>3.5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13.64</v>
      </c>
      <c r="M20" s="17">
        <v>91.82</v>
      </c>
      <c r="N20" s="14"/>
    </row>
    <row r="21" spans="1:14" s="15" customFormat="1" x14ac:dyDescent="0.2">
      <c r="A21" s="80">
        <v>347</v>
      </c>
      <c r="B21" s="76" t="s">
        <v>101</v>
      </c>
      <c r="C21" s="81" t="s">
        <v>121</v>
      </c>
      <c r="D21" s="82">
        <v>14</v>
      </c>
      <c r="E21" s="83">
        <v>125.85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12.44</v>
      </c>
      <c r="M21" s="83">
        <v>152.29</v>
      </c>
      <c r="N21" s="14"/>
    </row>
    <row r="22" spans="1:14" s="15" customFormat="1" x14ac:dyDescent="0.2">
      <c r="A22" s="85"/>
      <c r="B22" s="86" t="s">
        <v>124</v>
      </c>
      <c r="C22" s="97"/>
      <c r="D22" s="88">
        <f t="shared" ref="D22:L22" si="1">SUM(D10:D21)</f>
        <v>63.339999999999996</v>
      </c>
      <c r="E22" s="89">
        <f t="shared" si="1"/>
        <v>1024.7499999999998</v>
      </c>
      <c r="F22" s="89">
        <f t="shared" si="1"/>
        <v>31.13</v>
      </c>
      <c r="G22" s="89">
        <f t="shared" si="1"/>
        <v>0</v>
      </c>
      <c r="H22" s="89">
        <f t="shared" si="1"/>
        <v>0</v>
      </c>
      <c r="I22" s="89">
        <f t="shared" si="1"/>
        <v>0</v>
      </c>
      <c r="J22" s="89">
        <f t="shared" si="1"/>
        <v>0</v>
      </c>
      <c r="K22" s="89">
        <f t="shared" si="1"/>
        <v>0</v>
      </c>
      <c r="L22" s="89">
        <f t="shared" si="1"/>
        <v>137.82000000000002</v>
      </c>
      <c r="M22" s="89">
        <f>SUM(D22:L22)</f>
        <v>1257.0399999999997</v>
      </c>
      <c r="N22" s="14"/>
    </row>
    <row r="23" spans="1:14" s="15" customFormat="1" x14ac:dyDescent="0.2">
      <c r="A23" s="80"/>
      <c r="B23" s="76" t="s">
        <v>131</v>
      </c>
      <c r="C23" s="81"/>
      <c r="D23" s="90">
        <f t="shared" ref="D23:L23" si="2">D22/$M$22</f>
        <v>5.0388213581111188E-2</v>
      </c>
      <c r="E23" s="91">
        <f t="shared" si="2"/>
        <v>0.81520874435181057</v>
      </c>
      <c r="F23" s="91">
        <f t="shared" si="2"/>
        <v>2.4764526188506338E-2</v>
      </c>
      <c r="G23" s="91">
        <f t="shared" si="2"/>
        <v>0</v>
      </c>
      <c r="H23" s="91">
        <f t="shared" si="2"/>
        <v>0</v>
      </c>
      <c r="I23" s="91">
        <f t="shared" si="2"/>
        <v>0</v>
      </c>
      <c r="J23" s="91">
        <f t="shared" si="2"/>
        <v>0</v>
      </c>
      <c r="K23" s="91">
        <f t="shared" si="2"/>
        <v>0</v>
      </c>
      <c r="L23" s="91">
        <f t="shared" si="2"/>
        <v>0.10963851587857193</v>
      </c>
      <c r="M23" s="91">
        <f>SUM(D23:L23)</f>
        <v>1</v>
      </c>
      <c r="N23" s="14"/>
    </row>
    <row r="24" spans="1:14" s="15" customFormat="1" x14ac:dyDescent="0.2">
      <c r="A24" s="16"/>
      <c r="B24" s="12"/>
      <c r="C24" s="19"/>
      <c r="D24" s="43"/>
      <c r="E24" s="17"/>
      <c r="F24" s="17"/>
      <c r="G24" s="17"/>
      <c r="H24" s="17"/>
      <c r="I24" s="17"/>
      <c r="J24" s="17"/>
      <c r="K24" s="17"/>
      <c r="L24" s="17"/>
      <c r="M24" s="17"/>
      <c r="N24" s="14"/>
    </row>
    <row r="25" spans="1:14" s="15" customFormat="1" x14ac:dyDescent="0.2">
      <c r="A25" s="11">
        <v>30</v>
      </c>
      <c r="B25" s="12" t="s">
        <v>11</v>
      </c>
      <c r="C25" s="22" t="s">
        <v>119</v>
      </c>
      <c r="D25" s="13">
        <v>11.2</v>
      </c>
      <c r="E25" s="14">
        <v>124.4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13.64</v>
      </c>
      <c r="M25" s="14">
        <v>149.25</v>
      </c>
      <c r="N25" s="14"/>
    </row>
    <row r="26" spans="1:14" s="15" customFormat="1" x14ac:dyDescent="0.2">
      <c r="A26" s="11">
        <v>57</v>
      </c>
      <c r="B26" s="12" t="s">
        <v>21</v>
      </c>
      <c r="C26" s="22" t="s">
        <v>119</v>
      </c>
      <c r="D26" s="13">
        <v>3.23</v>
      </c>
      <c r="E26" s="14">
        <v>44.04</v>
      </c>
      <c r="F26" s="14">
        <v>1.28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0.11</v>
      </c>
      <c r="M26" s="14">
        <v>48.67</v>
      </c>
      <c r="N26" s="14"/>
    </row>
    <row r="27" spans="1:14" s="15" customFormat="1" x14ac:dyDescent="0.2">
      <c r="A27" s="11">
        <v>71</v>
      </c>
      <c r="B27" s="12" t="s">
        <v>24</v>
      </c>
      <c r="C27" s="22" t="s">
        <v>119</v>
      </c>
      <c r="D27" s="13">
        <v>14.26</v>
      </c>
      <c r="E27" s="14">
        <v>105.3</v>
      </c>
      <c r="F27" s="14">
        <v>0</v>
      </c>
      <c r="G27" s="14">
        <v>0</v>
      </c>
      <c r="H27" s="14">
        <v>0</v>
      </c>
      <c r="I27" s="14">
        <v>2.08</v>
      </c>
      <c r="J27" s="14">
        <v>0</v>
      </c>
      <c r="K27" s="14">
        <v>0</v>
      </c>
      <c r="L27" s="14">
        <v>6.46</v>
      </c>
      <c r="M27" s="14">
        <v>128.1</v>
      </c>
      <c r="N27" s="14"/>
    </row>
    <row r="28" spans="1:14" s="15" customFormat="1" x14ac:dyDescent="0.2">
      <c r="A28" s="11">
        <v>92</v>
      </c>
      <c r="B28" s="12" t="s">
        <v>28</v>
      </c>
      <c r="C28" s="22" t="s">
        <v>119</v>
      </c>
      <c r="D28" s="13">
        <v>3.93</v>
      </c>
      <c r="E28" s="14">
        <v>23.57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2.2999999999999998</v>
      </c>
      <c r="M28" s="14">
        <v>29.8</v>
      </c>
      <c r="N28" s="14"/>
    </row>
    <row r="29" spans="1:14" s="15" customFormat="1" x14ac:dyDescent="0.2">
      <c r="A29" s="11">
        <v>107</v>
      </c>
      <c r="B29" s="12" t="s">
        <v>33</v>
      </c>
      <c r="C29" s="22" t="s">
        <v>119</v>
      </c>
      <c r="D29" s="13">
        <v>15.5</v>
      </c>
      <c r="E29" s="14">
        <v>87.53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62.81</v>
      </c>
      <c r="M29" s="14">
        <v>165.84</v>
      </c>
      <c r="N29" s="14"/>
    </row>
    <row r="30" spans="1:14" s="15" customFormat="1" x14ac:dyDescent="0.2">
      <c r="A30" s="11">
        <v>119</v>
      </c>
      <c r="B30" s="12" t="s">
        <v>34</v>
      </c>
      <c r="C30" s="22" t="s">
        <v>119</v>
      </c>
      <c r="D30" s="13">
        <v>3.52</v>
      </c>
      <c r="E30" s="14">
        <v>44.86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3.44</v>
      </c>
      <c r="M30" s="14">
        <v>51.81</v>
      </c>
      <c r="N30" s="14"/>
    </row>
    <row r="31" spans="1:14" s="15" customFormat="1" x14ac:dyDescent="0.2">
      <c r="A31" s="11">
        <v>144</v>
      </c>
      <c r="B31" s="12" t="s">
        <v>42</v>
      </c>
      <c r="C31" s="22" t="s">
        <v>119</v>
      </c>
      <c r="D31" s="13">
        <v>8.3000000000000007</v>
      </c>
      <c r="E31" s="14">
        <v>72.77</v>
      </c>
      <c r="F31" s="14">
        <v>0</v>
      </c>
      <c r="G31" s="14">
        <v>0</v>
      </c>
      <c r="H31" s="14">
        <v>2.52</v>
      </c>
      <c r="I31" s="14">
        <v>0</v>
      </c>
      <c r="J31" s="14">
        <v>0</v>
      </c>
      <c r="K31" s="14">
        <v>2.3199999999999998</v>
      </c>
      <c r="L31" s="14">
        <v>9.49</v>
      </c>
      <c r="M31" s="14">
        <v>95.4</v>
      </c>
      <c r="N31" s="14"/>
    </row>
    <row r="32" spans="1:14" s="15" customFormat="1" x14ac:dyDescent="0.2">
      <c r="A32" s="11">
        <v>163</v>
      </c>
      <c r="B32" s="12" t="s">
        <v>46</v>
      </c>
      <c r="C32" s="22" t="s">
        <v>119</v>
      </c>
      <c r="D32" s="13">
        <v>3.43</v>
      </c>
      <c r="E32" s="14">
        <v>153.21</v>
      </c>
      <c r="F32" s="14">
        <v>2.98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10.97</v>
      </c>
      <c r="M32" s="14">
        <v>170.59</v>
      </c>
      <c r="N32" s="14"/>
    </row>
    <row r="33" spans="1:14" s="15" customFormat="1" x14ac:dyDescent="0.2">
      <c r="A33" s="11">
        <v>164</v>
      </c>
      <c r="B33" s="12" t="s">
        <v>47</v>
      </c>
      <c r="C33" s="22" t="s">
        <v>119</v>
      </c>
      <c r="D33" s="13">
        <v>5.71</v>
      </c>
      <c r="E33" s="14">
        <v>68.56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2.38</v>
      </c>
      <c r="M33" s="14">
        <v>76.64</v>
      </c>
      <c r="N33" s="14"/>
    </row>
    <row r="34" spans="1:14" s="15" customFormat="1" ht="30" x14ac:dyDescent="0.2">
      <c r="A34" s="11">
        <v>166</v>
      </c>
      <c r="B34" s="12" t="s">
        <v>104</v>
      </c>
      <c r="C34" s="22" t="s">
        <v>119</v>
      </c>
      <c r="D34" s="41">
        <v>8.36</v>
      </c>
      <c r="E34" s="42">
        <v>23.53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7.5</v>
      </c>
      <c r="M34" s="42">
        <v>39.39</v>
      </c>
      <c r="N34" s="14"/>
    </row>
    <row r="35" spans="1:14" s="15" customFormat="1" x14ac:dyDescent="0.2">
      <c r="A35" s="11">
        <v>168</v>
      </c>
      <c r="B35" s="12" t="s">
        <v>49</v>
      </c>
      <c r="C35" s="22" t="s">
        <v>119</v>
      </c>
      <c r="D35" s="13">
        <v>0</v>
      </c>
      <c r="E35" s="14">
        <v>65.78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11.57</v>
      </c>
      <c r="M35" s="14">
        <v>77.349999999999994</v>
      </c>
      <c r="N35" s="14"/>
    </row>
    <row r="36" spans="1:14" s="15" customFormat="1" x14ac:dyDescent="0.2">
      <c r="A36" s="11">
        <v>184</v>
      </c>
      <c r="B36" s="12" t="s">
        <v>57</v>
      </c>
      <c r="C36" s="22" t="s">
        <v>119</v>
      </c>
      <c r="D36" s="13">
        <v>4.7300000000000004</v>
      </c>
      <c r="E36" s="14">
        <v>45.89</v>
      </c>
      <c r="F36" s="14">
        <v>0</v>
      </c>
      <c r="G36" s="14">
        <v>0</v>
      </c>
      <c r="H36" s="14">
        <v>0</v>
      </c>
      <c r="I36" s="14">
        <v>1.9</v>
      </c>
      <c r="J36" s="14">
        <v>0</v>
      </c>
      <c r="K36" s="14">
        <v>0</v>
      </c>
      <c r="L36" s="14">
        <v>4.37</v>
      </c>
      <c r="M36" s="14">
        <v>56.88</v>
      </c>
      <c r="N36" s="14"/>
    </row>
    <row r="37" spans="1:14" s="15" customFormat="1" x14ac:dyDescent="0.2">
      <c r="A37" s="11">
        <v>196</v>
      </c>
      <c r="B37" s="12" t="s">
        <v>61</v>
      </c>
      <c r="C37" s="22" t="s">
        <v>119</v>
      </c>
      <c r="D37" s="13">
        <v>0</v>
      </c>
      <c r="E37" s="14">
        <v>16.43</v>
      </c>
      <c r="F37" s="14">
        <v>1.53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0.5</v>
      </c>
      <c r="M37" s="14">
        <v>18.46</v>
      </c>
      <c r="N37" s="14"/>
    </row>
    <row r="38" spans="1:14" s="15" customFormat="1" x14ac:dyDescent="0.2">
      <c r="A38" s="11">
        <v>229</v>
      </c>
      <c r="B38" s="12" t="s">
        <v>70</v>
      </c>
      <c r="C38" s="22" t="s">
        <v>119</v>
      </c>
      <c r="D38" s="13">
        <v>11.68</v>
      </c>
      <c r="E38" s="14">
        <v>159.38999999999999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4.3099999999999996</v>
      </c>
      <c r="M38" s="14">
        <v>175.37</v>
      </c>
      <c r="N38" s="14"/>
    </row>
    <row r="39" spans="1:14" s="15" customFormat="1" x14ac:dyDescent="0.2">
      <c r="A39" s="11">
        <v>248</v>
      </c>
      <c r="B39" s="12" t="s">
        <v>74</v>
      </c>
      <c r="C39" s="22" t="s">
        <v>119</v>
      </c>
      <c r="D39" s="13">
        <v>13.31</v>
      </c>
      <c r="E39" s="14">
        <v>85.35</v>
      </c>
      <c r="F39" s="14">
        <v>8.83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1.71</v>
      </c>
      <c r="M39" s="14">
        <v>109.2</v>
      </c>
      <c r="N39" s="14"/>
    </row>
    <row r="40" spans="1:14" s="15" customFormat="1" x14ac:dyDescent="0.2">
      <c r="A40" s="5">
        <v>252</v>
      </c>
      <c r="B40" s="7" t="s">
        <v>76</v>
      </c>
      <c r="C40" s="22" t="s">
        <v>119</v>
      </c>
      <c r="D40" s="3">
        <v>1.6</v>
      </c>
      <c r="E40" s="4">
        <v>33.299999999999997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5.71</v>
      </c>
      <c r="M40" s="4">
        <v>40.61</v>
      </c>
      <c r="N40" s="14"/>
    </row>
    <row r="41" spans="1:14" s="15" customFormat="1" x14ac:dyDescent="0.2">
      <c r="A41" s="11">
        <v>258</v>
      </c>
      <c r="B41" s="12" t="s">
        <v>64</v>
      </c>
      <c r="C41" s="22" t="s">
        <v>119</v>
      </c>
      <c r="D41" s="13">
        <v>4.75</v>
      </c>
      <c r="E41" s="14">
        <v>88.49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5.52</v>
      </c>
      <c r="M41" s="14">
        <v>98.77</v>
      </c>
      <c r="N41" s="14"/>
    </row>
    <row r="42" spans="1:14" s="15" customFormat="1" x14ac:dyDescent="0.2">
      <c r="A42" s="11">
        <v>262</v>
      </c>
      <c r="B42" s="12" t="s">
        <v>77</v>
      </c>
      <c r="C42" s="22" t="s">
        <v>119</v>
      </c>
      <c r="D42" s="13">
        <v>7.92</v>
      </c>
      <c r="E42" s="14">
        <v>83.58</v>
      </c>
      <c r="F42" s="14">
        <v>2.38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14.05</v>
      </c>
      <c r="M42" s="14">
        <v>107.93</v>
      </c>
      <c r="N42" s="14"/>
    </row>
    <row r="43" spans="1:14" s="15" customFormat="1" x14ac:dyDescent="0.2">
      <c r="A43" s="11">
        <v>291</v>
      </c>
      <c r="B43" s="12" t="s">
        <v>87</v>
      </c>
      <c r="C43" s="22" t="s">
        <v>119</v>
      </c>
      <c r="D43" s="13">
        <v>1.53</v>
      </c>
      <c r="E43" s="14">
        <v>42.55</v>
      </c>
      <c r="F43" s="14">
        <v>0.15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2.0499999999999998</v>
      </c>
      <c r="M43" s="14">
        <v>46.28</v>
      </c>
      <c r="N43" s="14"/>
    </row>
    <row r="44" spans="1:14" s="15" customFormat="1" x14ac:dyDescent="0.2">
      <c r="A44" s="11">
        <v>298</v>
      </c>
      <c r="B44" s="12" t="s">
        <v>88</v>
      </c>
      <c r="C44" s="22" t="s">
        <v>119</v>
      </c>
      <c r="D44" s="13">
        <v>6.29</v>
      </c>
      <c r="E44" s="14">
        <v>50.14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4.21</v>
      </c>
      <c r="M44" s="14">
        <v>60.64</v>
      </c>
      <c r="N44" s="14"/>
    </row>
    <row r="45" spans="1:14" s="15" customFormat="1" x14ac:dyDescent="0.2">
      <c r="A45" s="16">
        <v>320</v>
      </c>
      <c r="B45" s="12" t="s">
        <v>95</v>
      </c>
      <c r="C45" s="22" t="s">
        <v>119</v>
      </c>
      <c r="D45" s="43">
        <v>2.9</v>
      </c>
      <c r="E45" s="17">
        <v>27.38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1.81</v>
      </c>
      <c r="M45" s="17">
        <v>32.090000000000003</v>
      </c>
      <c r="N45" s="14"/>
    </row>
    <row r="46" spans="1:14" s="15" customFormat="1" x14ac:dyDescent="0.2">
      <c r="A46" s="80">
        <v>346</v>
      </c>
      <c r="B46" s="76" t="s">
        <v>122</v>
      </c>
      <c r="C46" s="84" t="s">
        <v>119</v>
      </c>
      <c r="D46" s="82">
        <v>0</v>
      </c>
      <c r="E46" s="83">
        <v>36.340000000000003</v>
      </c>
      <c r="F46" s="83">
        <v>1.26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2.63</v>
      </c>
      <c r="M46" s="83">
        <v>40.229999999999997</v>
      </c>
      <c r="N46" s="14"/>
    </row>
    <row r="47" spans="1:14" s="15" customFormat="1" x14ac:dyDescent="0.2">
      <c r="A47" s="85"/>
      <c r="B47" s="86" t="s">
        <v>125</v>
      </c>
      <c r="C47" s="87"/>
      <c r="D47" s="88">
        <f t="shared" ref="D47:L47" si="3">SUM(D25:D46)</f>
        <v>132.15</v>
      </c>
      <c r="E47" s="89">
        <f t="shared" si="3"/>
        <v>1482.3899999999996</v>
      </c>
      <c r="F47" s="89">
        <f t="shared" si="3"/>
        <v>18.41</v>
      </c>
      <c r="G47" s="89">
        <f t="shared" si="3"/>
        <v>0</v>
      </c>
      <c r="H47" s="89">
        <f t="shared" si="3"/>
        <v>2.52</v>
      </c>
      <c r="I47" s="89">
        <f t="shared" si="3"/>
        <v>3.98</v>
      </c>
      <c r="J47" s="89">
        <f t="shared" si="3"/>
        <v>0</v>
      </c>
      <c r="K47" s="89">
        <f t="shared" si="3"/>
        <v>2.3199999999999998</v>
      </c>
      <c r="L47" s="89">
        <f t="shared" si="3"/>
        <v>177.54000000000005</v>
      </c>
      <c r="M47" s="89">
        <f>SUM(D47:L47)</f>
        <v>1819.3099999999997</v>
      </c>
      <c r="N47" s="14"/>
    </row>
    <row r="48" spans="1:14" s="15" customFormat="1" x14ac:dyDescent="0.2">
      <c r="A48" s="80"/>
      <c r="B48" s="76" t="s">
        <v>131</v>
      </c>
      <c r="C48" s="84"/>
      <c r="D48" s="90">
        <f t="shared" ref="D48:L48" si="4">D47/$M$47</f>
        <v>7.2637428475630886E-2</v>
      </c>
      <c r="E48" s="91">
        <f t="shared" si="4"/>
        <v>0.81480891107068054</v>
      </c>
      <c r="F48" s="91">
        <f t="shared" si="4"/>
        <v>1.011922102335501E-2</v>
      </c>
      <c r="G48" s="91">
        <f t="shared" si="4"/>
        <v>0</v>
      </c>
      <c r="H48" s="91">
        <f t="shared" si="4"/>
        <v>1.3851405203071496E-3</v>
      </c>
      <c r="I48" s="91">
        <f t="shared" si="4"/>
        <v>2.1876425677866888E-3</v>
      </c>
      <c r="J48" s="91">
        <f t="shared" si="4"/>
        <v>0</v>
      </c>
      <c r="K48" s="91">
        <f t="shared" si="4"/>
        <v>1.2752087329811852E-3</v>
      </c>
      <c r="L48" s="91">
        <f t="shared" si="4"/>
        <v>9.7586447609258498E-2</v>
      </c>
      <c r="M48" s="91">
        <f>SUM(D48:L48)</f>
        <v>1</v>
      </c>
      <c r="N48" s="14"/>
    </row>
    <row r="49" spans="1:14" s="15" customFormat="1" x14ac:dyDescent="0.2">
      <c r="A49" s="16"/>
      <c r="B49" s="12"/>
      <c r="C49" s="22"/>
      <c r="D49" s="43"/>
      <c r="E49" s="17"/>
      <c r="F49" s="17"/>
      <c r="G49" s="17"/>
      <c r="H49" s="17"/>
      <c r="I49" s="17"/>
      <c r="J49" s="17"/>
      <c r="K49" s="17"/>
      <c r="L49" s="17"/>
      <c r="M49" s="17"/>
      <c r="N49" s="14"/>
    </row>
    <row r="50" spans="1:14" s="15" customFormat="1" x14ac:dyDescent="0.2">
      <c r="A50" s="11">
        <v>2</v>
      </c>
      <c r="B50" s="12" t="s">
        <v>5</v>
      </c>
      <c r="C50" s="21" t="s">
        <v>116</v>
      </c>
      <c r="D50" s="13">
        <v>10.92</v>
      </c>
      <c r="E50" s="14">
        <v>106.17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6.18</v>
      </c>
      <c r="M50" s="14">
        <v>123.26</v>
      </c>
      <c r="N50" s="14"/>
    </row>
    <row r="51" spans="1:14" s="15" customFormat="1" x14ac:dyDescent="0.2">
      <c r="A51" s="11">
        <v>10</v>
      </c>
      <c r="B51" s="12" t="s">
        <v>6</v>
      </c>
      <c r="C51" s="21" t="s">
        <v>116</v>
      </c>
      <c r="D51" s="13">
        <v>4.5199999999999996</v>
      </c>
      <c r="E51" s="14">
        <v>102.03</v>
      </c>
      <c r="F51" s="14">
        <v>1.52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12.77</v>
      </c>
      <c r="M51" s="14">
        <v>120.84</v>
      </c>
      <c r="N51" s="14"/>
    </row>
    <row r="52" spans="1:14" s="15" customFormat="1" x14ac:dyDescent="0.2">
      <c r="A52" s="11">
        <v>23</v>
      </c>
      <c r="B52" s="12" t="s">
        <v>8</v>
      </c>
      <c r="C52" s="21" t="s">
        <v>116</v>
      </c>
      <c r="D52" s="13">
        <v>4.9800000000000004</v>
      </c>
      <c r="E52" s="14">
        <v>69.459999999999994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2.99</v>
      </c>
      <c r="L52" s="14">
        <v>9.09</v>
      </c>
      <c r="M52" s="14">
        <v>86.53</v>
      </c>
      <c r="N52" s="14"/>
    </row>
    <row r="53" spans="1:14" s="15" customFormat="1" x14ac:dyDescent="0.2">
      <c r="A53" s="11">
        <v>26</v>
      </c>
      <c r="B53" s="12" t="s">
        <v>10</v>
      </c>
      <c r="C53" s="21" t="s">
        <v>116</v>
      </c>
      <c r="D53" s="13">
        <v>2.0099999999999998</v>
      </c>
      <c r="E53" s="14">
        <v>72.209999999999994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8.1300000000000008</v>
      </c>
      <c r="M53" s="14">
        <v>82.35</v>
      </c>
      <c r="N53" s="14"/>
    </row>
    <row r="54" spans="1:14" s="15" customFormat="1" x14ac:dyDescent="0.2">
      <c r="A54" s="11">
        <v>34</v>
      </c>
      <c r="B54" s="12" t="s">
        <v>12</v>
      </c>
      <c r="C54" s="21" t="s">
        <v>116</v>
      </c>
      <c r="D54" s="13">
        <v>4.47</v>
      </c>
      <c r="E54" s="14">
        <v>60.25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0.15</v>
      </c>
      <c r="M54" s="14">
        <v>64.87</v>
      </c>
      <c r="N54" s="14"/>
    </row>
    <row r="55" spans="1:14" s="15" customFormat="1" x14ac:dyDescent="0.2">
      <c r="A55" s="11">
        <v>37</v>
      </c>
      <c r="B55" s="12" t="s">
        <v>14</v>
      </c>
      <c r="C55" s="21" t="s">
        <v>116</v>
      </c>
      <c r="D55" s="13">
        <v>7.08</v>
      </c>
      <c r="E55" s="14">
        <v>33.94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0.32</v>
      </c>
      <c r="M55" s="14">
        <v>41.34</v>
      </c>
      <c r="N55" s="14"/>
    </row>
    <row r="56" spans="1:14" s="15" customFormat="1" x14ac:dyDescent="0.2">
      <c r="A56" s="11">
        <v>49</v>
      </c>
      <c r="B56" s="12" t="s">
        <v>18</v>
      </c>
      <c r="C56" s="21" t="s">
        <v>116</v>
      </c>
      <c r="D56" s="13">
        <v>2.2599999999999998</v>
      </c>
      <c r="E56" s="14">
        <v>119.86</v>
      </c>
      <c r="F56" s="14">
        <v>9.42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9.6</v>
      </c>
      <c r="M56" s="14">
        <v>141.13999999999999</v>
      </c>
      <c r="N56" s="14"/>
    </row>
    <row r="57" spans="1:14" s="15" customFormat="1" x14ac:dyDescent="0.2">
      <c r="A57" s="11">
        <v>51</v>
      </c>
      <c r="B57" s="12" t="s">
        <v>20</v>
      </c>
      <c r="C57" s="21" t="s">
        <v>116</v>
      </c>
      <c r="D57" s="13">
        <v>0</v>
      </c>
      <c r="E57" s="14">
        <v>55.37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0.42</v>
      </c>
      <c r="M57" s="14">
        <v>55.79</v>
      </c>
      <c r="N57" s="14"/>
    </row>
    <row r="58" spans="1:14" s="15" customFormat="1" x14ac:dyDescent="0.2">
      <c r="A58" s="11">
        <v>67</v>
      </c>
      <c r="B58" s="12" t="s">
        <v>23</v>
      </c>
      <c r="C58" s="21" t="s">
        <v>116</v>
      </c>
      <c r="D58" s="13">
        <v>6.27</v>
      </c>
      <c r="E58" s="14">
        <v>104.43</v>
      </c>
      <c r="F58" s="14">
        <v>0</v>
      </c>
      <c r="G58" s="14">
        <v>0</v>
      </c>
      <c r="H58" s="14">
        <v>0</v>
      </c>
      <c r="I58" s="14">
        <v>0.81</v>
      </c>
      <c r="J58" s="14">
        <v>0</v>
      </c>
      <c r="K58" s="14">
        <v>0</v>
      </c>
      <c r="L58" s="14">
        <v>15.58</v>
      </c>
      <c r="M58" s="14">
        <v>127.08</v>
      </c>
      <c r="N58" s="14"/>
    </row>
    <row r="59" spans="1:14" s="15" customFormat="1" x14ac:dyDescent="0.2">
      <c r="A59" s="11">
        <v>155</v>
      </c>
      <c r="B59" s="12" t="s">
        <v>43</v>
      </c>
      <c r="C59" s="21" t="s">
        <v>116</v>
      </c>
      <c r="D59" s="13">
        <v>18.899999999999999</v>
      </c>
      <c r="E59" s="14">
        <v>127.35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14.54</v>
      </c>
      <c r="M59" s="14">
        <v>160.79</v>
      </c>
      <c r="N59" s="14"/>
    </row>
    <row r="60" spans="1:14" s="15" customFormat="1" x14ac:dyDescent="0.2">
      <c r="A60" s="11">
        <v>157</v>
      </c>
      <c r="B60" s="12" t="s">
        <v>44</v>
      </c>
      <c r="C60" s="21" t="s">
        <v>116</v>
      </c>
      <c r="D60" s="13">
        <v>7.58</v>
      </c>
      <c r="E60" s="14">
        <v>51.08</v>
      </c>
      <c r="F60" s="14">
        <v>0</v>
      </c>
      <c r="G60" s="14">
        <v>0.44</v>
      </c>
      <c r="H60" s="14">
        <v>0</v>
      </c>
      <c r="I60" s="14">
        <v>0</v>
      </c>
      <c r="J60" s="14">
        <v>0</v>
      </c>
      <c r="K60" s="14">
        <v>0</v>
      </c>
      <c r="L60" s="14">
        <v>1.67</v>
      </c>
      <c r="M60" s="14">
        <v>60.78</v>
      </c>
      <c r="N60" s="14"/>
    </row>
    <row r="61" spans="1:14" s="15" customFormat="1" x14ac:dyDescent="0.2">
      <c r="A61" s="11">
        <v>158</v>
      </c>
      <c r="B61" s="12" t="s">
        <v>45</v>
      </c>
      <c r="C61" s="21" t="s">
        <v>116</v>
      </c>
      <c r="D61" s="13">
        <v>17.559999999999999</v>
      </c>
      <c r="E61" s="14">
        <v>62.37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6.04</v>
      </c>
      <c r="M61" s="14">
        <v>85.97</v>
      </c>
      <c r="N61" s="14"/>
    </row>
    <row r="62" spans="1:14" s="15" customFormat="1" x14ac:dyDescent="0.2">
      <c r="A62" s="11">
        <v>174</v>
      </c>
      <c r="B62" s="12" t="s">
        <v>52</v>
      </c>
      <c r="C62" s="21" t="s">
        <v>116</v>
      </c>
      <c r="D62" s="13">
        <v>0.04</v>
      </c>
      <c r="E62" s="14">
        <v>35.46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5.9</v>
      </c>
      <c r="M62" s="14">
        <v>41.4</v>
      </c>
      <c r="N62" s="14"/>
    </row>
    <row r="63" spans="1:14" s="15" customFormat="1" x14ac:dyDescent="0.2">
      <c r="A63" s="11">
        <v>274</v>
      </c>
      <c r="B63" s="12" t="s">
        <v>81</v>
      </c>
      <c r="C63" s="21" t="s">
        <v>116</v>
      </c>
      <c r="D63" s="13">
        <v>5.18</v>
      </c>
      <c r="E63" s="14">
        <v>88.46</v>
      </c>
      <c r="F63" s="14">
        <v>2.2000000000000002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10.28</v>
      </c>
      <c r="M63" s="14">
        <v>106.13</v>
      </c>
      <c r="N63" s="14"/>
    </row>
    <row r="64" spans="1:14" s="15" customFormat="1" x14ac:dyDescent="0.2">
      <c r="A64" s="11">
        <v>286</v>
      </c>
      <c r="B64" s="12" t="s">
        <v>85</v>
      </c>
      <c r="C64" s="21" t="s">
        <v>116</v>
      </c>
      <c r="D64" s="13">
        <v>0.11</v>
      </c>
      <c r="E64" s="14">
        <v>54.28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7.73</v>
      </c>
      <c r="M64" s="14">
        <v>62.11</v>
      </c>
      <c r="N64" s="14"/>
    </row>
    <row r="65" spans="1:14" s="15" customFormat="1" x14ac:dyDescent="0.2">
      <c r="A65" s="16">
        <v>308</v>
      </c>
      <c r="B65" s="12" t="s">
        <v>91</v>
      </c>
      <c r="C65" s="21" t="s">
        <v>116</v>
      </c>
      <c r="D65" s="43">
        <v>6.32</v>
      </c>
      <c r="E65" s="17">
        <v>114.52</v>
      </c>
      <c r="F65" s="17">
        <v>0.3</v>
      </c>
      <c r="G65" s="17">
        <v>0</v>
      </c>
      <c r="H65" s="17">
        <v>0</v>
      </c>
      <c r="I65" s="17">
        <v>3.74</v>
      </c>
      <c r="J65" s="17">
        <v>0</v>
      </c>
      <c r="K65" s="17">
        <v>0.08</v>
      </c>
      <c r="L65" s="17">
        <v>38.729999999999997</v>
      </c>
      <c r="M65" s="17">
        <v>163.69</v>
      </c>
      <c r="N65" s="14"/>
    </row>
    <row r="66" spans="1:14" s="15" customFormat="1" x14ac:dyDescent="0.2">
      <c r="A66" s="16">
        <v>314</v>
      </c>
      <c r="B66" s="12" t="s">
        <v>92</v>
      </c>
      <c r="C66" s="21" t="s">
        <v>116</v>
      </c>
      <c r="D66" s="43">
        <v>1.07</v>
      </c>
      <c r="E66" s="17">
        <v>71.8</v>
      </c>
      <c r="F66" s="17">
        <v>3.17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1.44</v>
      </c>
      <c r="M66" s="17">
        <v>77.48</v>
      </c>
      <c r="N66" s="14"/>
    </row>
    <row r="67" spans="1:14" s="15" customFormat="1" x14ac:dyDescent="0.2">
      <c r="A67" s="85"/>
      <c r="B67" s="86" t="s">
        <v>126</v>
      </c>
      <c r="C67" s="98"/>
      <c r="D67" s="88">
        <f>SUM(D50:D66)</f>
        <v>99.27000000000001</v>
      </c>
      <c r="E67" s="89">
        <f t="shared" ref="E67:M67" si="5">SUM(E50:E66)</f>
        <v>1329.04</v>
      </c>
      <c r="F67" s="89">
        <f t="shared" si="5"/>
        <v>16.61</v>
      </c>
      <c r="G67" s="89">
        <f t="shared" si="5"/>
        <v>0.44</v>
      </c>
      <c r="H67" s="89">
        <f t="shared" si="5"/>
        <v>0</v>
      </c>
      <c r="I67" s="89">
        <f t="shared" si="5"/>
        <v>4.5500000000000007</v>
      </c>
      <c r="J67" s="89">
        <f t="shared" si="5"/>
        <v>0</v>
      </c>
      <c r="K67" s="89">
        <f t="shared" si="5"/>
        <v>3.0700000000000003</v>
      </c>
      <c r="L67" s="89">
        <f t="shared" si="5"/>
        <v>148.57000000000002</v>
      </c>
      <c r="M67" s="89">
        <f t="shared" si="5"/>
        <v>1601.55</v>
      </c>
      <c r="N67" s="14"/>
    </row>
    <row r="68" spans="1:14" s="15" customFormat="1" x14ac:dyDescent="0.2">
      <c r="A68" s="80"/>
      <c r="B68" s="76" t="s">
        <v>131</v>
      </c>
      <c r="C68" s="77"/>
      <c r="D68" s="99">
        <f>D67/$M$67</f>
        <v>6.1983703287440302E-2</v>
      </c>
      <c r="E68" s="100">
        <f t="shared" ref="E68:M68" si="6">E67/$M$67</f>
        <v>0.82984608660360271</v>
      </c>
      <c r="F68" s="100">
        <f t="shared" si="6"/>
        <v>1.0371202897193343E-2</v>
      </c>
      <c r="G68" s="100">
        <f t="shared" si="6"/>
        <v>2.7473385158128063E-4</v>
      </c>
      <c r="H68" s="100">
        <v>0</v>
      </c>
      <c r="I68" s="100">
        <f t="shared" si="6"/>
        <v>2.8409977833973345E-3</v>
      </c>
      <c r="J68" s="100">
        <f t="shared" si="6"/>
        <v>0</v>
      </c>
      <c r="K68" s="100">
        <f t="shared" si="6"/>
        <v>1.9168930098966629E-3</v>
      </c>
      <c r="L68" s="100">
        <f t="shared" si="6"/>
        <v>9.2766382566888336E-2</v>
      </c>
      <c r="M68" s="100">
        <f t="shared" si="6"/>
        <v>1</v>
      </c>
      <c r="N68" s="14"/>
    </row>
    <row r="69" spans="1:14" s="15" customFormat="1" x14ac:dyDescent="0.2">
      <c r="A69" s="16"/>
      <c r="B69" s="12"/>
      <c r="C69" s="21"/>
      <c r="D69" s="43"/>
      <c r="E69" s="17"/>
      <c r="F69" s="17"/>
      <c r="G69" s="17"/>
      <c r="H69" s="17"/>
      <c r="I69" s="17"/>
      <c r="J69" s="17"/>
      <c r="K69" s="17"/>
      <c r="L69" s="17"/>
      <c r="M69" s="17"/>
      <c r="N69" s="14"/>
    </row>
    <row r="70" spans="1:14" s="15" customFormat="1" x14ac:dyDescent="0.2">
      <c r="A70" s="11">
        <v>40</v>
      </c>
      <c r="B70" s="12" t="s">
        <v>15</v>
      </c>
      <c r="C70" s="21" t="s">
        <v>120</v>
      </c>
      <c r="D70" s="13">
        <v>13.96</v>
      </c>
      <c r="E70" s="14">
        <v>104.35</v>
      </c>
      <c r="F70" s="14">
        <v>0.12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23.18</v>
      </c>
      <c r="M70" s="14">
        <v>141.61000000000001</v>
      </c>
      <c r="N70" s="14"/>
    </row>
    <row r="71" spans="1:14" s="15" customFormat="1" x14ac:dyDescent="0.2">
      <c r="A71" s="11">
        <v>65</v>
      </c>
      <c r="B71" s="12" t="s">
        <v>22</v>
      </c>
      <c r="C71" s="21" t="s">
        <v>120</v>
      </c>
      <c r="D71" s="13">
        <v>3.09</v>
      </c>
      <c r="E71" s="14">
        <v>32.25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12.41</v>
      </c>
      <c r="M71" s="14">
        <v>47.75</v>
      </c>
      <c r="N71" s="14"/>
    </row>
    <row r="72" spans="1:14" s="15" customFormat="1" x14ac:dyDescent="0.2">
      <c r="A72" s="11">
        <v>82</v>
      </c>
      <c r="B72" s="12" t="s">
        <v>27</v>
      </c>
      <c r="C72" s="21" t="s">
        <v>120</v>
      </c>
      <c r="D72" s="13">
        <v>15.83</v>
      </c>
      <c r="E72" s="14">
        <v>102.75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9.5500000000000007</v>
      </c>
      <c r="M72" s="14">
        <v>128.13999999999999</v>
      </c>
      <c r="N72" s="14"/>
    </row>
    <row r="73" spans="1:14" s="15" customFormat="1" x14ac:dyDescent="0.2">
      <c r="A73" s="11">
        <v>122</v>
      </c>
      <c r="B73" s="12" t="s">
        <v>35</v>
      </c>
      <c r="C73" s="21" t="s">
        <v>120</v>
      </c>
      <c r="D73" s="13">
        <v>9.4</v>
      </c>
      <c r="E73" s="14">
        <v>84.62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1.72</v>
      </c>
      <c r="M73" s="14">
        <v>95.73</v>
      </c>
      <c r="N73" s="14"/>
    </row>
    <row r="74" spans="1:14" s="15" customFormat="1" x14ac:dyDescent="0.2">
      <c r="A74" s="11">
        <v>131</v>
      </c>
      <c r="B74" s="12" t="s">
        <v>36</v>
      </c>
      <c r="C74" s="21" t="s">
        <v>120</v>
      </c>
      <c r="D74" s="13">
        <v>12.57</v>
      </c>
      <c r="E74" s="14">
        <v>110.06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7.69</v>
      </c>
      <c r="M74" s="14">
        <v>130.32</v>
      </c>
      <c r="N74" s="14"/>
    </row>
    <row r="75" spans="1:14" s="15" customFormat="1" x14ac:dyDescent="0.2">
      <c r="A75" s="11">
        <v>133</v>
      </c>
      <c r="B75" s="12" t="s">
        <v>37</v>
      </c>
      <c r="C75" s="21" t="s">
        <v>120</v>
      </c>
      <c r="D75" s="13">
        <v>2.25</v>
      </c>
      <c r="E75" s="14">
        <v>36.28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9.9499999999999993</v>
      </c>
      <c r="M75" s="14">
        <v>48.48</v>
      </c>
      <c r="N75" s="14"/>
    </row>
    <row r="76" spans="1:14" s="15" customFormat="1" x14ac:dyDescent="0.2">
      <c r="A76" s="11">
        <v>142</v>
      </c>
      <c r="B76" s="12" t="s">
        <v>41</v>
      </c>
      <c r="C76" s="21" t="s">
        <v>120</v>
      </c>
      <c r="D76" s="13">
        <v>1.19</v>
      </c>
      <c r="E76" s="14">
        <v>50.06</v>
      </c>
      <c r="F76" s="14">
        <v>0.62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0.72</v>
      </c>
      <c r="M76" s="14">
        <v>52.58</v>
      </c>
      <c r="N76" s="14"/>
    </row>
    <row r="77" spans="1:14" s="15" customFormat="1" x14ac:dyDescent="0.2">
      <c r="A77" s="11">
        <v>171</v>
      </c>
      <c r="B77" s="12" t="s">
        <v>51</v>
      </c>
      <c r="C77" s="21" t="s">
        <v>120</v>
      </c>
      <c r="D77" s="13">
        <v>10.56</v>
      </c>
      <c r="E77" s="14">
        <v>130.9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24.23</v>
      </c>
      <c r="M77" s="14">
        <v>165.69</v>
      </c>
      <c r="N77" s="14"/>
    </row>
    <row r="78" spans="1:14" s="15" customFormat="1" x14ac:dyDescent="0.2">
      <c r="A78" s="11">
        <v>189</v>
      </c>
      <c r="B78" s="12" t="s">
        <v>60</v>
      </c>
      <c r="C78" s="21" t="s">
        <v>120</v>
      </c>
      <c r="D78" s="13">
        <v>9.77</v>
      </c>
      <c r="E78" s="14">
        <v>95.24</v>
      </c>
      <c r="F78" s="14">
        <v>9.34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5.95</v>
      </c>
      <c r="M78" s="14">
        <v>120.31</v>
      </c>
      <c r="N78" s="14"/>
    </row>
    <row r="79" spans="1:14" s="15" customFormat="1" x14ac:dyDescent="0.2">
      <c r="A79" s="11">
        <v>219</v>
      </c>
      <c r="B79" s="12" t="s">
        <v>68</v>
      </c>
      <c r="C79" s="21" t="s">
        <v>120</v>
      </c>
      <c r="D79" s="13">
        <v>7.68</v>
      </c>
      <c r="E79" s="14">
        <v>68.88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12.13</v>
      </c>
      <c r="M79" s="14">
        <v>88.68</v>
      </c>
      <c r="N79" s="14"/>
    </row>
    <row r="80" spans="1:14" s="15" customFormat="1" x14ac:dyDescent="0.2">
      <c r="A80" s="11">
        <v>231</v>
      </c>
      <c r="B80" s="12" t="s">
        <v>71</v>
      </c>
      <c r="C80" s="21" t="s">
        <v>120</v>
      </c>
      <c r="D80" s="13">
        <v>7.45</v>
      </c>
      <c r="E80" s="14">
        <v>91.13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15.61</v>
      </c>
      <c r="M80" s="14">
        <v>114.18</v>
      </c>
      <c r="N80" s="14"/>
    </row>
    <row r="81" spans="1:14" s="15" customFormat="1" x14ac:dyDescent="0.2">
      <c r="A81" s="11">
        <v>243</v>
      </c>
      <c r="B81" s="12" t="s">
        <v>72</v>
      </c>
      <c r="C81" s="21" t="s">
        <v>120</v>
      </c>
      <c r="D81" s="13">
        <v>5.88</v>
      </c>
      <c r="E81" s="14">
        <v>184.44</v>
      </c>
      <c r="F81" s="14">
        <v>10.48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21.95</v>
      </c>
      <c r="M81" s="14">
        <v>222.75</v>
      </c>
      <c r="N81" s="14"/>
    </row>
    <row r="82" spans="1:14" s="15" customFormat="1" x14ac:dyDescent="0.2">
      <c r="A82" s="11">
        <v>244</v>
      </c>
      <c r="B82" s="12" t="s">
        <v>73</v>
      </c>
      <c r="C82" s="21" t="s">
        <v>120</v>
      </c>
      <c r="D82" s="13">
        <v>9.5399999999999991</v>
      </c>
      <c r="E82" s="14">
        <v>97.26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0.12</v>
      </c>
      <c r="L82" s="14">
        <v>10.47</v>
      </c>
      <c r="M82" s="14">
        <v>117.39</v>
      </c>
      <c r="N82" s="14"/>
    </row>
    <row r="83" spans="1:14" s="15" customFormat="1" x14ac:dyDescent="0.2">
      <c r="A83" s="11">
        <v>251</v>
      </c>
      <c r="B83" s="12" t="s">
        <v>75</v>
      </c>
      <c r="C83" s="21" t="s">
        <v>120</v>
      </c>
      <c r="D83" s="13">
        <v>3.34</v>
      </c>
      <c r="E83" s="14">
        <v>47.99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4.28</v>
      </c>
      <c r="M83" s="14">
        <v>55.6</v>
      </c>
      <c r="N83" s="14"/>
    </row>
    <row r="84" spans="1:14" s="15" customFormat="1" x14ac:dyDescent="0.2">
      <c r="A84" s="11">
        <v>264</v>
      </c>
      <c r="B84" s="12" t="s">
        <v>78</v>
      </c>
      <c r="C84" s="21" t="s">
        <v>120</v>
      </c>
      <c r="D84" s="13">
        <v>5.12</v>
      </c>
      <c r="E84" s="14">
        <v>101.47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14.36</v>
      </c>
      <c r="M84" s="14">
        <v>120.94</v>
      </c>
      <c r="N84" s="14"/>
    </row>
    <row r="85" spans="1:14" s="15" customFormat="1" x14ac:dyDescent="0.2">
      <c r="A85" s="16">
        <v>336</v>
      </c>
      <c r="B85" s="12" t="s">
        <v>98</v>
      </c>
      <c r="C85" s="21" t="s">
        <v>120</v>
      </c>
      <c r="D85" s="43">
        <v>15.13</v>
      </c>
      <c r="E85" s="17">
        <v>140.66</v>
      </c>
      <c r="F85" s="17">
        <v>0</v>
      </c>
      <c r="G85" s="17">
        <v>0</v>
      </c>
      <c r="H85" s="17">
        <v>0.2</v>
      </c>
      <c r="I85" s="17">
        <v>0.41</v>
      </c>
      <c r="J85" s="17">
        <v>0</v>
      </c>
      <c r="K85" s="17">
        <v>0.15</v>
      </c>
      <c r="L85" s="17">
        <v>19.489999999999998</v>
      </c>
      <c r="M85" s="17">
        <v>176.04</v>
      </c>
      <c r="N85" s="14"/>
    </row>
    <row r="86" spans="1:14" s="15" customFormat="1" ht="30" x14ac:dyDescent="0.2">
      <c r="A86" s="85"/>
      <c r="B86" s="86" t="s">
        <v>140</v>
      </c>
      <c r="C86" s="98"/>
      <c r="D86" s="88">
        <f>SUM(D70:D85)</f>
        <v>132.76</v>
      </c>
      <c r="E86" s="89">
        <f t="shared" ref="E86:M86" si="7">SUM(E70:E85)</f>
        <v>1478.3400000000001</v>
      </c>
      <c r="F86" s="89">
        <f t="shared" si="7"/>
        <v>20.560000000000002</v>
      </c>
      <c r="G86" s="89">
        <f t="shared" si="7"/>
        <v>0</v>
      </c>
      <c r="H86" s="89">
        <f t="shared" si="7"/>
        <v>0.2</v>
      </c>
      <c r="I86" s="89">
        <f t="shared" si="7"/>
        <v>0.41</v>
      </c>
      <c r="J86" s="89">
        <f t="shared" si="7"/>
        <v>0</v>
      </c>
      <c r="K86" s="89">
        <f t="shared" si="7"/>
        <v>0.27</v>
      </c>
      <c r="L86" s="89">
        <f t="shared" si="7"/>
        <v>193.69</v>
      </c>
      <c r="M86" s="89">
        <f t="shared" si="7"/>
        <v>1826.19</v>
      </c>
      <c r="N86" s="14"/>
    </row>
    <row r="87" spans="1:14" s="15" customFormat="1" x14ac:dyDescent="0.2">
      <c r="A87" s="80"/>
      <c r="B87" s="76" t="s">
        <v>131</v>
      </c>
      <c r="C87" s="77"/>
      <c r="D87" s="99">
        <f>D86/$M$86</f>
        <v>7.2697802528762054E-2</v>
      </c>
      <c r="E87" s="100">
        <f t="shared" ref="E87:M87" si="8">E86/$M$86</f>
        <v>0.80952146271746095</v>
      </c>
      <c r="F87" s="100">
        <f t="shared" si="8"/>
        <v>1.1258412322923683E-2</v>
      </c>
      <c r="G87" s="100">
        <f t="shared" si="8"/>
        <v>0</v>
      </c>
      <c r="H87" s="100">
        <f t="shared" si="8"/>
        <v>1.0951762960042492E-4</v>
      </c>
      <c r="I87" s="100">
        <f t="shared" si="8"/>
        <v>2.2451114068087108E-4</v>
      </c>
      <c r="J87" s="100">
        <f t="shared" si="8"/>
        <v>0</v>
      </c>
      <c r="K87" s="100">
        <f t="shared" si="8"/>
        <v>1.4784879996057365E-4</v>
      </c>
      <c r="L87" s="100">
        <f t="shared" si="8"/>
        <v>0.10606234838653152</v>
      </c>
      <c r="M87" s="100">
        <f t="shared" si="8"/>
        <v>1</v>
      </c>
      <c r="N87" s="14"/>
    </row>
    <row r="88" spans="1:14" s="15" customFormat="1" x14ac:dyDescent="0.2">
      <c r="A88" s="16"/>
      <c r="B88" s="12"/>
      <c r="C88" s="21"/>
      <c r="D88" s="43"/>
      <c r="E88" s="17"/>
      <c r="F88" s="17"/>
      <c r="G88" s="17"/>
      <c r="H88" s="17"/>
      <c r="I88" s="17"/>
      <c r="J88" s="17"/>
      <c r="K88" s="17"/>
      <c r="L88" s="17"/>
      <c r="M88" s="17"/>
      <c r="N88" s="14"/>
    </row>
    <row r="89" spans="1:14" s="15" customFormat="1" x14ac:dyDescent="0.2">
      <c r="A89" s="11">
        <v>25</v>
      </c>
      <c r="B89" s="12" t="s">
        <v>9</v>
      </c>
      <c r="C89" s="21" t="s">
        <v>118</v>
      </c>
      <c r="D89" s="13">
        <v>5.87</v>
      </c>
      <c r="E89" s="14">
        <v>91.28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2.37</v>
      </c>
      <c r="M89" s="14">
        <v>99.52</v>
      </c>
      <c r="N89" s="14"/>
    </row>
    <row r="90" spans="1:14" s="15" customFormat="1" x14ac:dyDescent="0.2">
      <c r="A90" s="11">
        <v>50</v>
      </c>
      <c r="B90" s="12" t="s">
        <v>19</v>
      </c>
      <c r="C90" s="21" t="s">
        <v>118</v>
      </c>
      <c r="D90" s="13">
        <v>11.63</v>
      </c>
      <c r="E90" s="14">
        <v>91.57</v>
      </c>
      <c r="F90" s="14">
        <v>1.61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6.34</v>
      </c>
      <c r="M90" s="14">
        <v>111.15</v>
      </c>
      <c r="N90" s="14"/>
    </row>
    <row r="91" spans="1:14" s="15" customFormat="1" x14ac:dyDescent="0.2">
      <c r="A91" s="11">
        <v>73</v>
      </c>
      <c r="B91" s="12" t="s">
        <v>25</v>
      </c>
      <c r="C91" s="21" t="s">
        <v>118</v>
      </c>
      <c r="D91" s="13">
        <v>10.65</v>
      </c>
      <c r="E91" s="14">
        <v>83.2</v>
      </c>
      <c r="F91" s="14">
        <v>0.48</v>
      </c>
      <c r="G91" s="14">
        <v>0</v>
      </c>
      <c r="H91" s="14">
        <v>0</v>
      </c>
      <c r="I91" s="14">
        <v>0.74</v>
      </c>
      <c r="J91" s="14">
        <v>0</v>
      </c>
      <c r="K91" s="14">
        <v>0</v>
      </c>
      <c r="L91" s="14">
        <v>12.18</v>
      </c>
      <c r="M91" s="14">
        <v>107.24</v>
      </c>
      <c r="N91" s="14"/>
    </row>
    <row r="92" spans="1:14" s="15" customFormat="1" x14ac:dyDescent="0.2">
      <c r="A92" s="11">
        <v>99</v>
      </c>
      <c r="B92" s="12" t="s">
        <v>30</v>
      </c>
      <c r="C92" s="21" t="s">
        <v>118</v>
      </c>
      <c r="D92" s="13">
        <v>15.93</v>
      </c>
      <c r="E92" s="14">
        <v>87.04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8.14</v>
      </c>
      <c r="M92" s="14">
        <v>111.11</v>
      </c>
      <c r="N92" s="14"/>
    </row>
    <row r="93" spans="1:14" s="15" customFormat="1" x14ac:dyDescent="0.2">
      <c r="A93" s="11">
        <v>101</v>
      </c>
      <c r="B93" s="12" t="s">
        <v>32</v>
      </c>
      <c r="C93" s="21" t="s">
        <v>118</v>
      </c>
      <c r="D93" s="13">
        <v>10.01</v>
      </c>
      <c r="E93" s="14">
        <v>133.62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26.75</v>
      </c>
      <c r="M93" s="14">
        <v>170.38</v>
      </c>
      <c r="N93" s="14"/>
    </row>
    <row r="94" spans="1:14" s="15" customFormat="1" x14ac:dyDescent="0.2">
      <c r="A94" s="11">
        <v>175</v>
      </c>
      <c r="B94" s="12" t="s">
        <v>53</v>
      </c>
      <c r="C94" s="21" t="s">
        <v>118</v>
      </c>
      <c r="D94" s="13">
        <v>0.04</v>
      </c>
      <c r="E94" s="14">
        <v>71.599999999999994</v>
      </c>
      <c r="F94" s="14">
        <v>0</v>
      </c>
      <c r="G94" s="14">
        <v>0</v>
      </c>
      <c r="H94" s="14">
        <v>0.32</v>
      </c>
      <c r="I94" s="14">
        <v>1.31</v>
      </c>
      <c r="J94" s="14">
        <v>0</v>
      </c>
      <c r="K94" s="14">
        <v>0</v>
      </c>
      <c r="L94" s="14">
        <v>2.86</v>
      </c>
      <c r="M94" s="14">
        <v>76.13</v>
      </c>
      <c r="N94" s="14"/>
    </row>
    <row r="95" spans="1:14" s="15" customFormat="1" x14ac:dyDescent="0.2">
      <c r="A95" s="11">
        <v>177</v>
      </c>
      <c r="B95" s="12" t="s">
        <v>55</v>
      </c>
      <c r="C95" s="21" t="s">
        <v>118</v>
      </c>
      <c r="D95" s="13">
        <v>0.31</v>
      </c>
      <c r="E95" s="14">
        <v>69.930000000000007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3.68</v>
      </c>
      <c r="M95" s="14">
        <v>73.91</v>
      </c>
      <c r="N95" s="14"/>
    </row>
    <row r="96" spans="1:14" s="15" customFormat="1" x14ac:dyDescent="0.2">
      <c r="A96" s="11">
        <v>185</v>
      </c>
      <c r="B96" s="12" t="s">
        <v>58</v>
      </c>
      <c r="C96" s="21" t="s">
        <v>118</v>
      </c>
      <c r="D96" s="13">
        <v>10.15</v>
      </c>
      <c r="E96" s="14">
        <v>109.55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3.32</v>
      </c>
      <c r="M96" s="14">
        <v>123.02</v>
      </c>
      <c r="N96" s="14"/>
    </row>
    <row r="97" spans="1:15" s="15" customFormat="1" x14ac:dyDescent="0.2">
      <c r="A97" s="11">
        <v>187</v>
      </c>
      <c r="B97" s="12" t="s">
        <v>59</v>
      </c>
      <c r="C97" s="21" t="s">
        <v>118</v>
      </c>
      <c r="D97" s="13">
        <v>0.04</v>
      </c>
      <c r="E97" s="14">
        <v>51.14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1.1499999999999999</v>
      </c>
      <c r="M97" s="14">
        <v>52.33</v>
      </c>
      <c r="N97" s="14"/>
    </row>
    <row r="98" spans="1:15" s="15" customFormat="1" x14ac:dyDescent="0.2">
      <c r="A98" s="11">
        <v>208</v>
      </c>
      <c r="B98" s="12" t="s">
        <v>66</v>
      </c>
      <c r="C98" s="21" t="s">
        <v>118</v>
      </c>
      <c r="D98" s="13">
        <v>1.4</v>
      </c>
      <c r="E98" s="14">
        <v>69.97</v>
      </c>
      <c r="F98" s="14">
        <v>0</v>
      </c>
      <c r="G98" s="14">
        <v>0</v>
      </c>
      <c r="H98" s="14">
        <v>0</v>
      </c>
      <c r="I98" s="14">
        <v>5.33</v>
      </c>
      <c r="J98" s="14">
        <v>0</v>
      </c>
      <c r="K98" s="14">
        <v>0</v>
      </c>
      <c r="L98" s="14">
        <v>5.47</v>
      </c>
      <c r="M98" s="14">
        <v>82.18</v>
      </c>
      <c r="N98" s="14"/>
    </row>
    <row r="99" spans="1:15" s="15" customFormat="1" x14ac:dyDescent="0.2">
      <c r="A99" s="11">
        <v>220</v>
      </c>
      <c r="B99" s="12" t="s">
        <v>69</v>
      </c>
      <c r="C99" s="21" t="s">
        <v>118</v>
      </c>
      <c r="D99" s="13">
        <v>8.59</v>
      </c>
      <c r="E99" s="14">
        <v>107.06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8.1300000000000008</v>
      </c>
      <c r="M99" s="14">
        <v>123.78</v>
      </c>
      <c r="N99" s="14"/>
    </row>
    <row r="100" spans="1:15" s="15" customFormat="1" x14ac:dyDescent="0.2">
      <c r="A100" s="11">
        <v>266</v>
      </c>
      <c r="B100" s="12" t="s">
        <v>79</v>
      </c>
      <c r="C100" s="21" t="s">
        <v>118</v>
      </c>
      <c r="D100" s="13">
        <v>7.98</v>
      </c>
      <c r="E100" s="14">
        <v>105.46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7.24</v>
      </c>
      <c r="M100" s="14">
        <v>120.68</v>
      </c>
      <c r="N100" s="14"/>
    </row>
    <row r="101" spans="1:15" s="15" customFormat="1" x14ac:dyDescent="0.2">
      <c r="A101" s="5">
        <v>285</v>
      </c>
      <c r="B101" s="7" t="s">
        <v>84</v>
      </c>
      <c r="C101" s="21" t="s">
        <v>118</v>
      </c>
      <c r="D101" s="3">
        <v>8.09</v>
      </c>
      <c r="E101" s="4">
        <v>108.4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6.6</v>
      </c>
      <c r="M101" s="4">
        <v>123.08</v>
      </c>
      <c r="N101" s="14"/>
    </row>
    <row r="102" spans="1:15" ht="15" customHeight="1" x14ac:dyDescent="0.2">
      <c r="A102" s="16">
        <v>307</v>
      </c>
      <c r="B102" s="12" t="s">
        <v>90</v>
      </c>
      <c r="C102" s="21" t="s">
        <v>118</v>
      </c>
      <c r="D102" s="43">
        <v>9.27</v>
      </c>
      <c r="E102" s="17">
        <v>120.79</v>
      </c>
      <c r="F102" s="17">
        <v>0</v>
      </c>
      <c r="G102" s="17">
        <v>0</v>
      </c>
      <c r="H102" s="17">
        <v>0</v>
      </c>
      <c r="I102" s="17">
        <v>0.66</v>
      </c>
      <c r="J102" s="17">
        <v>0</v>
      </c>
      <c r="K102" s="17">
        <v>0</v>
      </c>
      <c r="L102" s="17">
        <v>7.63</v>
      </c>
      <c r="M102" s="17">
        <v>138.35</v>
      </c>
      <c r="N102" s="14"/>
      <c r="O102" s="1"/>
    </row>
    <row r="103" spans="1:15" s="15" customFormat="1" x14ac:dyDescent="0.2">
      <c r="A103" s="16">
        <v>335</v>
      </c>
      <c r="B103" s="12" t="s">
        <v>97</v>
      </c>
      <c r="C103" s="21" t="s">
        <v>118</v>
      </c>
      <c r="D103" s="43">
        <v>4.3</v>
      </c>
      <c r="E103" s="17">
        <v>80.11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4.24</v>
      </c>
      <c r="M103" s="17">
        <v>88.66</v>
      </c>
      <c r="N103" s="14"/>
    </row>
    <row r="104" spans="1:15" s="15" customFormat="1" x14ac:dyDescent="0.2">
      <c r="A104" s="16">
        <v>350</v>
      </c>
      <c r="B104" s="18" t="s">
        <v>102</v>
      </c>
      <c r="C104" s="21" t="s">
        <v>118</v>
      </c>
      <c r="D104" s="43">
        <v>20.73</v>
      </c>
      <c r="E104" s="17">
        <v>67.459999999999994</v>
      </c>
      <c r="F104" s="17">
        <v>0</v>
      </c>
      <c r="G104" s="17">
        <v>0</v>
      </c>
      <c r="H104" s="17">
        <v>1.1000000000000001</v>
      </c>
      <c r="I104" s="17">
        <v>3.2</v>
      </c>
      <c r="J104" s="17">
        <v>0</v>
      </c>
      <c r="K104" s="17">
        <v>0</v>
      </c>
      <c r="L104" s="17">
        <v>1.75</v>
      </c>
      <c r="M104" s="17">
        <v>94.24</v>
      </c>
      <c r="N104" s="14"/>
    </row>
    <row r="105" spans="1:15" s="15" customFormat="1" ht="30" x14ac:dyDescent="0.2">
      <c r="A105" s="85"/>
      <c r="B105" s="86" t="s">
        <v>129</v>
      </c>
      <c r="C105" s="98"/>
      <c r="D105" s="88">
        <f>SUM(D89:D104)</f>
        <v>124.99000000000002</v>
      </c>
      <c r="E105" s="89">
        <f t="shared" ref="E105:M105" si="9">SUM(E89:E104)</f>
        <v>1448.18</v>
      </c>
      <c r="F105" s="89">
        <f t="shared" si="9"/>
        <v>2.09</v>
      </c>
      <c r="G105" s="89">
        <f t="shared" si="9"/>
        <v>0</v>
      </c>
      <c r="H105" s="89">
        <f t="shared" si="9"/>
        <v>1.4200000000000002</v>
      </c>
      <c r="I105" s="89">
        <f t="shared" si="9"/>
        <v>11.239999999999998</v>
      </c>
      <c r="J105" s="89">
        <f t="shared" si="9"/>
        <v>0</v>
      </c>
      <c r="K105" s="89">
        <f t="shared" si="9"/>
        <v>0</v>
      </c>
      <c r="L105" s="89">
        <f t="shared" si="9"/>
        <v>107.84999999999998</v>
      </c>
      <c r="M105" s="89">
        <f t="shared" si="9"/>
        <v>1695.76</v>
      </c>
      <c r="N105" s="14"/>
    </row>
    <row r="106" spans="1:15" s="15" customFormat="1" x14ac:dyDescent="0.2">
      <c r="A106" s="80"/>
      <c r="B106" s="76" t="s">
        <v>131</v>
      </c>
      <c r="C106" s="77"/>
      <c r="D106" s="99">
        <f>D105/$M$105</f>
        <v>7.3707364249657986E-2</v>
      </c>
      <c r="E106" s="100">
        <f t="shared" ref="E106:M106" si="10">E105/$M$105</f>
        <v>0.85400056611784692</v>
      </c>
      <c r="F106" s="100">
        <f t="shared" si="10"/>
        <v>1.2324857291126101E-3</v>
      </c>
      <c r="G106" s="100">
        <f t="shared" si="10"/>
        <v>0</v>
      </c>
      <c r="H106" s="100">
        <f t="shared" si="10"/>
        <v>8.3738264848799368E-4</v>
      </c>
      <c r="I106" s="100">
        <f t="shared" si="10"/>
        <v>6.6282964570458071E-3</v>
      </c>
      <c r="J106" s="100">
        <f t="shared" si="10"/>
        <v>0</v>
      </c>
      <c r="K106" s="100">
        <f t="shared" si="10"/>
        <v>0</v>
      </c>
      <c r="L106" s="100">
        <f t="shared" si="10"/>
        <v>6.359980185875358E-2</v>
      </c>
      <c r="M106" s="100">
        <f t="shared" si="10"/>
        <v>1</v>
      </c>
      <c r="N106" s="14"/>
    </row>
    <row r="107" spans="1:15" s="15" customFormat="1" x14ac:dyDescent="0.2">
      <c r="A107" s="16"/>
      <c r="B107" s="18"/>
      <c r="C107" s="21"/>
      <c r="D107" s="43"/>
      <c r="E107" s="17"/>
      <c r="F107" s="17"/>
      <c r="G107" s="17"/>
      <c r="H107" s="17"/>
      <c r="I107" s="17"/>
      <c r="J107" s="17"/>
      <c r="K107" s="17"/>
      <c r="L107" s="17"/>
      <c r="M107" s="17"/>
      <c r="N107" s="14"/>
    </row>
    <row r="108" spans="1:15" s="15" customFormat="1" x14ac:dyDescent="0.2">
      <c r="A108" s="11">
        <v>14</v>
      </c>
      <c r="B108" s="12" t="s">
        <v>7</v>
      </c>
      <c r="C108" s="21" t="s">
        <v>117</v>
      </c>
      <c r="D108" s="13">
        <v>3.78</v>
      </c>
      <c r="E108" s="14">
        <v>75.53</v>
      </c>
      <c r="F108" s="14">
        <v>0</v>
      </c>
      <c r="G108" s="14">
        <v>0</v>
      </c>
      <c r="H108" s="14">
        <v>0.61</v>
      </c>
      <c r="I108" s="14">
        <v>0</v>
      </c>
      <c r="J108" s="14">
        <v>0</v>
      </c>
      <c r="K108" s="14">
        <v>0</v>
      </c>
      <c r="L108" s="14">
        <v>1.46</v>
      </c>
      <c r="M108" s="14">
        <v>81.38</v>
      </c>
      <c r="N108" s="14"/>
    </row>
    <row r="109" spans="1:15" s="15" customFormat="1" x14ac:dyDescent="0.2">
      <c r="A109" s="11">
        <v>46</v>
      </c>
      <c r="B109" s="12" t="s">
        <v>16</v>
      </c>
      <c r="C109" s="21" t="s">
        <v>117</v>
      </c>
      <c r="D109" s="13">
        <v>3.03</v>
      </c>
      <c r="E109" s="14">
        <v>91.74</v>
      </c>
      <c r="F109" s="14">
        <v>3.11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7.85</v>
      </c>
      <c r="M109" s="14">
        <v>105.73</v>
      </c>
      <c r="N109" s="14"/>
    </row>
    <row r="110" spans="1:15" s="15" customFormat="1" x14ac:dyDescent="0.2">
      <c r="A110" s="11">
        <v>78</v>
      </c>
      <c r="B110" s="12" t="s">
        <v>26</v>
      </c>
      <c r="C110" s="39" t="s">
        <v>117</v>
      </c>
      <c r="D110" s="44">
        <v>0.02</v>
      </c>
      <c r="E110" s="14">
        <v>59.26</v>
      </c>
      <c r="F110" s="14">
        <v>0.01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2.88</v>
      </c>
      <c r="M110" s="14">
        <v>62.17</v>
      </c>
      <c r="N110" s="14"/>
    </row>
    <row r="111" spans="1:15" s="15" customFormat="1" x14ac:dyDescent="0.2">
      <c r="A111" s="11">
        <v>100</v>
      </c>
      <c r="B111" s="12" t="s">
        <v>31</v>
      </c>
      <c r="C111" s="39" t="s">
        <v>117</v>
      </c>
      <c r="D111" s="44">
        <v>15.4</v>
      </c>
      <c r="E111" s="14">
        <v>218.66</v>
      </c>
      <c r="F111" s="14">
        <v>0</v>
      </c>
      <c r="G111" s="14">
        <v>0</v>
      </c>
      <c r="H111" s="14">
        <v>0</v>
      </c>
      <c r="I111" s="14">
        <v>0.56999999999999995</v>
      </c>
      <c r="J111" s="14">
        <v>0</v>
      </c>
      <c r="K111" s="14">
        <v>0</v>
      </c>
      <c r="L111" s="14">
        <v>7.1</v>
      </c>
      <c r="M111" s="14">
        <v>241.72</v>
      </c>
      <c r="N111" s="14"/>
    </row>
    <row r="112" spans="1:15" s="15" customFormat="1" x14ac:dyDescent="0.2">
      <c r="A112" s="11">
        <v>136</v>
      </c>
      <c r="B112" s="12" t="s">
        <v>38</v>
      </c>
      <c r="C112" s="39" t="s">
        <v>117</v>
      </c>
      <c r="D112" s="44">
        <v>4.76</v>
      </c>
      <c r="E112" s="14">
        <v>87.22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1.01</v>
      </c>
      <c r="M112" s="14">
        <v>92.99</v>
      </c>
      <c r="N112" s="14"/>
    </row>
    <row r="113" spans="1:14" s="15" customFormat="1" x14ac:dyDescent="0.2">
      <c r="A113" s="11">
        <v>139</v>
      </c>
      <c r="B113" s="12" t="s">
        <v>39</v>
      </c>
      <c r="C113" s="39" t="s">
        <v>117</v>
      </c>
      <c r="D113" s="44">
        <v>8.85</v>
      </c>
      <c r="E113" s="14">
        <v>105.76</v>
      </c>
      <c r="F113" s="14">
        <v>0</v>
      </c>
      <c r="G113" s="14">
        <v>0</v>
      </c>
      <c r="H113" s="14">
        <v>0.21</v>
      </c>
      <c r="I113" s="14">
        <v>0</v>
      </c>
      <c r="J113" s="14">
        <v>0</v>
      </c>
      <c r="K113" s="14">
        <v>0</v>
      </c>
      <c r="L113" s="14">
        <v>10.15</v>
      </c>
      <c r="M113" s="14">
        <v>124.97</v>
      </c>
      <c r="N113" s="14"/>
    </row>
    <row r="114" spans="1:14" s="15" customFormat="1" x14ac:dyDescent="0.2">
      <c r="A114" s="11">
        <v>141</v>
      </c>
      <c r="B114" s="12" t="s">
        <v>40</v>
      </c>
      <c r="C114" s="39" t="s">
        <v>117</v>
      </c>
      <c r="D114" s="44">
        <v>2.06</v>
      </c>
      <c r="E114" s="14">
        <v>86.98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3.37</v>
      </c>
      <c r="M114" s="14">
        <v>92.41</v>
      </c>
      <c r="N114" s="14"/>
    </row>
    <row r="115" spans="1:14" s="15" customFormat="1" x14ac:dyDescent="0.2">
      <c r="A115" s="11">
        <v>170</v>
      </c>
      <c r="B115" s="12" t="s">
        <v>50</v>
      </c>
      <c r="C115" s="39" t="s">
        <v>117</v>
      </c>
      <c r="D115" s="44">
        <v>14.32</v>
      </c>
      <c r="E115" s="14">
        <v>128.61000000000001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21.03</v>
      </c>
      <c r="M115" s="14">
        <v>163.96</v>
      </c>
      <c r="N115" s="14"/>
    </row>
    <row r="116" spans="1:14" s="15" customFormat="1" x14ac:dyDescent="0.2">
      <c r="A116" s="11">
        <v>198</v>
      </c>
      <c r="B116" s="12" t="s">
        <v>62</v>
      </c>
      <c r="C116" s="39" t="s">
        <v>117</v>
      </c>
      <c r="D116" s="44">
        <v>9.18</v>
      </c>
      <c r="E116" s="14">
        <v>123.19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23.55</v>
      </c>
      <c r="M116" s="14">
        <v>155.93</v>
      </c>
      <c r="N116" s="14"/>
    </row>
    <row r="117" spans="1:14" s="15" customFormat="1" x14ac:dyDescent="0.2">
      <c r="A117" s="11">
        <v>199</v>
      </c>
      <c r="B117" s="12" t="s">
        <v>63</v>
      </c>
      <c r="C117" s="39" t="s">
        <v>117</v>
      </c>
      <c r="D117" s="44">
        <v>6.78</v>
      </c>
      <c r="E117" s="14">
        <v>118.68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0.5</v>
      </c>
      <c r="L117" s="14">
        <v>12.18</v>
      </c>
      <c r="M117" s="14">
        <v>138.13999999999999</v>
      </c>
      <c r="N117" s="14"/>
    </row>
    <row r="118" spans="1:14" s="15" customFormat="1" x14ac:dyDescent="0.2">
      <c r="A118" s="11">
        <v>207</v>
      </c>
      <c r="B118" s="12" t="s">
        <v>65</v>
      </c>
      <c r="C118" s="39" t="s">
        <v>117</v>
      </c>
      <c r="D118" s="44">
        <v>11.63</v>
      </c>
      <c r="E118" s="14">
        <v>275.94</v>
      </c>
      <c r="F118" s="14">
        <v>3.3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17.649999999999999</v>
      </c>
      <c r="M118" s="14">
        <v>308.52</v>
      </c>
      <c r="N118" s="14"/>
    </row>
    <row r="119" spans="1:14" s="15" customFormat="1" x14ac:dyDescent="0.2">
      <c r="A119" s="11">
        <v>269</v>
      </c>
      <c r="B119" s="12" t="s">
        <v>80</v>
      </c>
      <c r="C119" s="39" t="s">
        <v>117</v>
      </c>
      <c r="D119" s="44">
        <v>0.01</v>
      </c>
      <c r="E119" s="14">
        <v>55.51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0.16</v>
      </c>
      <c r="M119" s="14">
        <v>55.68</v>
      </c>
      <c r="N119" s="14"/>
    </row>
    <row r="120" spans="1:14" s="15" customFormat="1" x14ac:dyDescent="0.2">
      <c r="A120" s="11">
        <v>277</v>
      </c>
      <c r="B120" s="12" t="s">
        <v>82</v>
      </c>
      <c r="C120" s="39" t="s">
        <v>117</v>
      </c>
      <c r="D120" s="44">
        <v>13.15</v>
      </c>
      <c r="E120" s="14">
        <v>68.8</v>
      </c>
      <c r="F120" s="14">
        <v>0.5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1.69</v>
      </c>
      <c r="M120" s="14">
        <v>84.14</v>
      </c>
      <c r="N120" s="14"/>
    </row>
    <row r="121" spans="1:14" s="15" customFormat="1" x14ac:dyDescent="0.2">
      <c r="A121" s="11">
        <v>288</v>
      </c>
      <c r="B121" s="12" t="s">
        <v>86</v>
      </c>
      <c r="C121" s="39" t="s">
        <v>117</v>
      </c>
      <c r="D121" s="44">
        <v>5.23</v>
      </c>
      <c r="E121" s="14">
        <v>138.41999999999999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1.79</v>
      </c>
      <c r="M121" s="14">
        <v>145.44</v>
      </c>
      <c r="N121" s="14"/>
    </row>
    <row r="122" spans="1:14" s="15" customFormat="1" x14ac:dyDescent="0.2">
      <c r="A122" s="16">
        <v>315</v>
      </c>
      <c r="B122" s="12" t="s">
        <v>93</v>
      </c>
      <c r="C122" s="39" t="s">
        <v>117</v>
      </c>
      <c r="D122" s="45">
        <v>4.0599999999999996</v>
      </c>
      <c r="E122" s="17">
        <v>87.37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4.01</v>
      </c>
      <c r="M122" s="17">
        <v>95.44</v>
      </c>
      <c r="N122" s="14"/>
    </row>
    <row r="123" spans="1:14" s="15" customFormat="1" x14ac:dyDescent="0.2">
      <c r="A123" s="16">
        <v>317</v>
      </c>
      <c r="B123" s="12" t="s">
        <v>94</v>
      </c>
      <c r="C123" s="39" t="s">
        <v>117</v>
      </c>
      <c r="D123" s="45">
        <v>9.1199999999999992</v>
      </c>
      <c r="E123" s="17">
        <v>108.91</v>
      </c>
      <c r="F123" s="17">
        <v>0.2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11.74</v>
      </c>
      <c r="M123" s="17">
        <v>129.96</v>
      </c>
      <c r="N123" s="14"/>
    </row>
    <row r="124" spans="1:14" s="15" customFormat="1" x14ac:dyDescent="0.2">
      <c r="A124" s="16">
        <v>333</v>
      </c>
      <c r="B124" s="12" t="s">
        <v>96</v>
      </c>
      <c r="C124" s="39" t="s">
        <v>117</v>
      </c>
      <c r="D124" s="45">
        <v>9.8699999999999992</v>
      </c>
      <c r="E124" s="17">
        <v>87.68</v>
      </c>
      <c r="F124" s="17">
        <v>1.58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14.15</v>
      </c>
      <c r="M124" s="17">
        <v>113.28</v>
      </c>
      <c r="N124" s="14"/>
    </row>
    <row r="125" spans="1:14" s="15" customFormat="1" x14ac:dyDescent="0.2">
      <c r="A125" s="85"/>
      <c r="B125" s="86" t="s">
        <v>128</v>
      </c>
      <c r="C125" s="101"/>
      <c r="D125" s="89">
        <f t="shared" ref="D125:M125" si="11">SUM(D108:D124)</f>
        <v>121.25000000000003</v>
      </c>
      <c r="E125" s="89">
        <f t="shared" si="11"/>
        <v>1918.2600000000002</v>
      </c>
      <c r="F125" s="89">
        <f t="shared" si="11"/>
        <v>8.6999999999999993</v>
      </c>
      <c r="G125" s="89">
        <f t="shared" si="11"/>
        <v>0</v>
      </c>
      <c r="H125" s="89">
        <f t="shared" si="11"/>
        <v>0.82</v>
      </c>
      <c r="I125" s="89">
        <f t="shared" si="11"/>
        <v>0.56999999999999995</v>
      </c>
      <c r="J125" s="89">
        <f t="shared" si="11"/>
        <v>0</v>
      </c>
      <c r="K125" s="89">
        <f t="shared" si="11"/>
        <v>0.5</v>
      </c>
      <c r="L125" s="89">
        <f t="shared" si="11"/>
        <v>141.77000000000001</v>
      </c>
      <c r="M125" s="89">
        <f t="shared" si="11"/>
        <v>2191.8600000000006</v>
      </c>
      <c r="N125" s="14"/>
    </row>
    <row r="126" spans="1:14" s="15" customFormat="1" x14ac:dyDescent="0.2">
      <c r="A126" s="80"/>
      <c r="B126" s="76" t="s">
        <v>131</v>
      </c>
      <c r="C126" s="73"/>
      <c r="D126" s="91">
        <f t="shared" ref="D126:L126" si="12">D125/$M$125</f>
        <v>5.5318314125902199E-2</v>
      </c>
      <c r="E126" s="91">
        <f t="shared" si="12"/>
        <v>0.87517450932085061</v>
      </c>
      <c r="F126" s="91">
        <f t="shared" si="12"/>
        <v>3.9692316115080327E-3</v>
      </c>
      <c r="G126" s="91">
        <f t="shared" si="12"/>
        <v>0</v>
      </c>
      <c r="H126" s="91">
        <f t="shared" si="12"/>
        <v>3.741114852225962E-4</v>
      </c>
      <c r="I126" s="91">
        <f t="shared" si="12"/>
        <v>2.600531055815608E-4</v>
      </c>
      <c r="J126" s="91">
        <f t="shared" si="12"/>
        <v>0</v>
      </c>
      <c r="K126" s="91">
        <f t="shared" si="12"/>
        <v>2.2811675928207089E-4</v>
      </c>
      <c r="L126" s="91">
        <f t="shared" si="12"/>
        <v>6.4680225926838378E-2</v>
      </c>
      <c r="M126" s="91">
        <f>SUM(D126:L126)</f>
        <v>1.0000045623351854</v>
      </c>
      <c r="N126" s="14"/>
    </row>
    <row r="127" spans="1:14" s="15" customFormat="1" x14ac:dyDescent="0.2">
      <c r="A127" s="16"/>
      <c r="B127" s="18"/>
      <c r="C127" s="39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4"/>
    </row>
    <row r="128" spans="1:14" s="15" customFormat="1" x14ac:dyDescent="0.2">
      <c r="A128" s="85"/>
      <c r="B128" s="86" t="s">
        <v>130</v>
      </c>
      <c r="C128" s="102"/>
      <c r="D128" s="103">
        <f>D6+D22+D47+D67+D86+D125+D105</f>
        <v>718.38</v>
      </c>
      <c r="E128" s="103">
        <f t="shared" ref="E128:L128" si="13">E6+E22+E47+E67+E86+E125+E105</f>
        <v>9458.1999999999989</v>
      </c>
      <c r="F128" s="103">
        <f t="shared" si="13"/>
        <v>140.42999999999998</v>
      </c>
      <c r="G128" s="103">
        <f t="shared" si="13"/>
        <v>8.23</v>
      </c>
      <c r="H128" s="103">
        <f t="shared" si="13"/>
        <v>4.96</v>
      </c>
      <c r="I128" s="103">
        <f t="shared" si="13"/>
        <v>23.04</v>
      </c>
      <c r="J128" s="103">
        <f t="shared" si="13"/>
        <v>0</v>
      </c>
      <c r="K128" s="103">
        <f t="shared" si="13"/>
        <v>6.85</v>
      </c>
      <c r="L128" s="103">
        <f t="shared" si="13"/>
        <v>955.20000000000016</v>
      </c>
      <c r="M128" s="103">
        <f>M6+M22+M47+M67+M86+M125+M105</f>
        <v>11315.23</v>
      </c>
      <c r="N128" s="105"/>
    </row>
    <row r="129" spans="1:13" s="15" customFormat="1" x14ac:dyDescent="0.2">
      <c r="A129" s="80"/>
      <c r="B129" s="76" t="s">
        <v>133</v>
      </c>
      <c r="C129" s="104"/>
      <c r="D129" s="99">
        <f>D128/$M$128</f>
        <v>6.34878831451062E-2</v>
      </c>
      <c r="E129" s="100">
        <f t="shared" ref="E129:L129" si="14">E128/$M$128</f>
        <v>0.83588225780651382</v>
      </c>
      <c r="F129" s="100">
        <f t="shared" si="14"/>
        <v>1.2410706631681369E-2</v>
      </c>
      <c r="G129" s="100">
        <f t="shared" si="14"/>
        <v>7.2733828653946946E-4</v>
      </c>
      <c r="H129" s="100">
        <f t="shared" si="14"/>
        <v>4.3834725409912131E-4</v>
      </c>
      <c r="I129" s="100">
        <f t="shared" si="14"/>
        <v>2.0361936964604344E-3</v>
      </c>
      <c r="J129" s="100">
        <f t="shared" si="14"/>
        <v>0</v>
      </c>
      <c r="K129" s="100">
        <f t="shared" si="14"/>
        <v>6.0537876826189123E-4</v>
      </c>
      <c r="L129" s="100">
        <f t="shared" si="14"/>
        <v>8.4417196999088853E-2</v>
      </c>
      <c r="M129" s="91">
        <f>SUM(D129:L129)</f>
        <v>1.0000053025877513</v>
      </c>
    </row>
    <row r="130" spans="1:13" s="15" customFormat="1" x14ac:dyDescent="0.2">
      <c r="A130" s="16"/>
      <c r="B130" s="18"/>
      <c r="C130" s="20"/>
      <c r="D130" s="16"/>
      <c r="E130" s="56"/>
      <c r="F130" s="56"/>
      <c r="G130" s="56"/>
      <c r="H130" s="56"/>
      <c r="I130" s="56"/>
      <c r="J130" s="56"/>
      <c r="K130" s="56"/>
      <c r="L130" s="56"/>
      <c r="M130" s="16"/>
    </row>
    <row r="131" spans="1:13" s="15" customFormat="1" x14ac:dyDescent="0.2">
      <c r="A131" s="16"/>
      <c r="B131" s="18"/>
      <c r="C131" s="20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s="15" customFormat="1" x14ac:dyDescent="0.2">
      <c r="A132" s="16"/>
      <c r="B132" s="18"/>
      <c r="C132" s="20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s="15" customFormat="1" x14ac:dyDescent="0.2">
      <c r="A133" s="16"/>
      <c r="B133" s="18"/>
      <c r="C133" s="20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s="15" customFormat="1" x14ac:dyDescent="0.2">
      <c r="A134" s="16"/>
      <c r="B134" s="18"/>
      <c r="C134" s="20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s="15" customFormat="1" x14ac:dyDescent="0.2">
      <c r="A135" s="16"/>
      <c r="B135" s="18"/>
      <c r="C135" s="20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s="15" customFormat="1" x14ac:dyDescent="0.2">
      <c r="A136" s="16"/>
      <c r="B136" s="18"/>
      <c r="C136" s="20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s="15" customFormat="1" x14ac:dyDescent="0.2">
      <c r="A137" s="16"/>
      <c r="B137" s="18"/>
      <c r="C137" s="20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s="15" customFormat="1" x14ac:dyDescent="0.2">
      <c r="A138" s="16"/>
      <c r="B138" s="18"/>
      <c r="C138" s="20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s="15" customFormat="1" x14ac:dyDescent="0.2">
      <c r="A139" s="16"/>
      <c r="B139" s="18"/>
      <c r="C139" s="20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s="15" customFormat="1" x14ac:dyDescent="0.2">
      <c r="A140" s="16"/>
      <c r="B140" s="18"/>
      <c r="C140" s="20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s="15" customFormat="1" x14ac:dyDescent="0.2">
      <c r="A141" s="16"/>
      <c r="B141" s="18"/>
      <c r="C141" s="20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s="15" customFormat="1" x14ac:dyDescent="0.2">
      <c r="A142" s="16"/>
      <c r="B142" s="18"/>
      <c r="C142" s="20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s="15" customFormat="1" x14ac:dyDescent="0.2">
      <c r="A143" s="16"/>
      <c r="B143" s="18"/>
      <c r="C143" s="20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s="15" customFormat="1" x14ac:dyDescent="0.2">
      <c r="A144" s="16"/>
      <c r="B144" s="18"/>
      <c r="C144" s="20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15" customFormat="1" x14ac:dyDescent="0.2">
      <c r="A145" s="16"/>
      <c r="B145" s="18"/>
      <c r="C145" s="20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15" customFormat="1" x14ac:dyDescent="0.2">
      <c r="A146" s="16"/>
      <c r="B146" s="18"/>
      <c r="C146" s="20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s="15" customFormat="1" x14ac:dyDescent="0.2">
      <c r="A147" s="16"/>
      <c r="B147" s="18"/>
      <c r="C147" s="20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</sheetData>
  <sortState ref="A1:O147">
    <sortCondition ref="C6:C106"/>
  </sortState>
  <pageMargins left="0.5" right="0.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B1" workbookViewId="0">
      <selection activeCell="C2" sqref="C2"/>
    </sheetView>
  </sheetViews>
  <sheetFormatPr defaultColWidth="8.77734375" defaultRowHeight="15" x14ac:dyDescent="0.2"/>
  <cols>
    <col min="1" max="1" width="4.6640625" style="15" hidden="1" customWidth="1"/>
    <col min="2" max="2" width="12.44140625" style="118" customWidth="1"/>
    <col min="3" max="3" width="9.21875" style="115" bestFit="1" customWidth="1"/>
    <col min="4" max="13" width="10.109375" style="15" customWidth="1"/>
    <col min="14" max="16384" width="8.77734375" style="15"/>
  </cols>
  <sheetData>
    <row r="1" spans="1:14" s="60" customFormat="1" x14ac:dyDescent="0.2">
      <c r="A1" s="59"/>
      <c r="B1" s="111" t="s">
        <v>138</v>
      </c>
      <c r="C1" s="111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s="60" customFormat="1" x14ac:dyDescent="0.2">
      <c r="A2" s="59"/>
      <c r="B2" s="111" t="s">
        <v>139</v>
      </c>
      <c r="C2" s="111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s="60" customFormat="1" x14ac:dyDescent="0.2">
      <c r="A3" s="59"/>
      <c r="B3" s="111" t="s">
        <v>107</v>
      </c>
      <c r="C3" s="111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4" s="60" customFormat="1" x14ac:dyDescent="0.2">
      <c r="A4" s="59"/>
      <c r="B4" s="111"/>
      <c r="C4" s="111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 ht="30" x14ac:dyDescent="0.2">
      <c r="A5" s="49" t="s">
        <v>0</v>
      </c>
      <c r="B5" s="112" t="s">
        <v>103</v>
      </c>
      <c r="C5" s="113" t="s">
        <v>115</v>
      </c>
      <c r="D5" s="107" t="s">
        <v>108</v>
      </c>
      <c r="E5" s="106" t="s">
        <v>109</v>
      </c>
      <c r="F5" s="106" t="s">
        <v>2</v>
      </c>
      <c r="G5" s="106" t="s">
        <v>3</v>
      </c>
      <c r="H5" s="106" t="s">
        <v>113</v>
      </c>
      <c r="I5" s="106" t="s">
        <v>110</v>
      </c>
      <c r="J5" s="106" t="s">
        <v>111</v>
      </c>
      <c r="K5" s="106" t="s">
        <v>112</v>
      </c>
      <c r="L5" s="106" t="s">
        <v>4</v>
      </c>
      <c r="M5" s="106" t="s">
        <v>114</v>
      </c>
    </row>
    <row r="6" spans="1:14" x14ac:dyDescent="0.2">
      <c r="A6" s="26">
        <v>2</v>
      </c>
      <c r="B6" s="66" t="s">
        <v>5</v>
      </c>
      <c r="C6" s="114" t="s">
        <v>116</v>
      </c>
      <c r="D6" s="108">
        <v>30.37</v>
      </c>
      <c r="E6" s="29">
        <v>211.17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11.74</v>
      </c>
      <c r="M6" s="29">
        <v>253.28</v>
      </c>
      <c r="N6" s="29"/>
    </row>
    <row r="7" spans="1:14" x14ac:dyDescent="0.2">
      <c r="A7" s="26">
        <v>10</v>
      </c>
      <c r="B7" s="66" t="s">
        <v>6</v>
      </c>
      <c r="C7" s="114" t="s">
        <v>116</v>
      </c>
      <c r="D7" s="108">
        <v>18.64</v>
      </c>
      <c r="E7" s="29">
        <v>204.42</v>
      </c>
      <c r="F7" s="29">
        <v>3.05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23.54</v>
      </c>
      <c r="M7" s="29">
        <v>249.65</v>
      </c>
      <c r="N7" s="29"/>
    </row>
    <row r="8" spans="1:14" x14ac:dyDescent="0.2">
      <c r="A8" s="26">
        <v>14</v>
      </c>
      <c r="B8" s="66" t="s">
        <v>7</v>
      </c>
      <c r="C8" s="114" t="s">
        <v>117</v>
      </c>
      <c r="D8" s="108">
        <v>9.42</v>
      </c>
      <c r="E8" s="29">
        <v>147.91999999999999</v>
      </c>
      <c r="F8" s="29">
        <v>0</v>
      </c>
      <c r="G8" s="29">
        <v>0</v>
      </c>
      <c r="H8" s="29">
        <v>1.22</v>
      </c>
      <c r="I8" s="29">
        <v>0</v>
      </c>
      <c r="J8" s="29">
        <v>0</v>
      </c>
      <c r="K8" s="29">
        <v>0</v>
      </c>
      <c r="L8" s="29">
        <v>2.54</v>
      </c>
      <c r="M8" s="29">
        <v>161.1</v>
      </c>
      <c r="N8" s="29"/>
    </row>
    <row r="9" spans="1:14" x14ac:dyDescent="0.2">
      <c r="A9" s="26">
        <v>23</v>
      </c>
      <c r="B9" s="66" t="s">
        <v>8</v>
      </c>
      <c r="C9" s="114" t="s">
        <v>116</v>
      </c>
      <c r="D9" s="108">
        <v>20.67</v>
      </c>
      <c r="E9" s="29">
        <v>140.34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5.97</v>
      </c>
      <c r="L9" s="29">
        <v>17.89</v>
      </c>
      <c r="M9" s="29">
        <v>184.87</v>
      </c>
      <c r="N9" s="29"/>
    </row>
    <row r="10" spans="1:14" x14ac:dyDescent="0.2">
      <c r="A10" s="26">
        <v>25</v>
      </c>
      <c r="B10" s="66" t="s">
        <v>9</v>
      </c>
      <c r="C10" s="114" t="s">
        <v>118</v>
      </c>
      <c r="D10" s="108">
        <v>23.05</v>
      </c>
      <c r="E10" s="29">
        <v>174.94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3.53</v>
      </c>
      <c r="M10" s="29">
        <v>201.52</v>
      </c>
      <c r="N10" s="29"/>
    </row>
    <row r="11" spans="1:14" x14ac:dyDescent="0.2">
      <c r="A11" s="26">
        <v>26</v>
      </c>
      <c r="B11" s="66" t="s">
        <v>10</v>
      </c>
      <c r="C11" s="114" t="s">
        <v>116</v>
      </c>
      <c r="D11" s="108">
        <v>15.47</v>
      </c>
      <c r="E11" s="29">
        <v>144.19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15.15</v>
      </c>
      <c r="M11" s="29">
        <v>174.81</v>
      </c>
      <c r="N11" s="29"/>
    </row>
    <row r="12" spans="1:14" x14ac:dyDescent="0.2">
      <c r="A12" s="26">
        <v>30</v>
      </c>
      <c r="B12" s="66" t="s">
        <v>11</v>
      </c>
      <c r="C12" s="115" t="s">
        <v>119</v>
      </c>
      <c r="D12" s="108">
        <v>32.47</v>
      </c>
      <c r="E12" s="29">
        <v>243.88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24.32</v>
      </c>
      <c r="M12" s="29">
        <v>300.67</v>
      </c>
      <c r="N12" s="29"/>
    </row>
    <row r="13" spans="1:14" x14ac:dyDescent="0.2">
      <c r="A13" s="26">
        <v>34</v>
      </c>
      <c r="B13" s="66" t="s">
        <v>12</v>
      </c>
      <c r="C13" s="114" t="s">
        <v>116</v>
      </c>
      <c r="D13" s="108">
        <v>26.45</v>
      </c>
      <c r="E13" s="29">
        <v>108.59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0.3</v>
      </c>
      <c r="M13" s="29">
        <v>135.34</v>
      </c>
      <c r="N13" s="29"/>
    </row>
    <row r="14" spans="1:14" x14ac:dyDescent="0.2">
      <c r="A14" s="26">
        <v>35</v>
      </c>
      <c r="B14" s="66" t="s">
        <v>13</v>
      </c>
      <c r="C14" s="114" t="s">
        <v>13</v>
      </c>
      <c r="D14" s="108">
        <v>211.95</v>
      </c>
      <c r="E14" s="29">
        <v>1661.5</v>
      </c>
      <c r="F14" s="29">
        <v>138.93</v>
      </c>
      <c r="G14" s="29">
        <v>20.8</v>
      </c>
      <c r="H14" s="29">
        <v>0</v>
      </c>
      <c r="I14" s="29">
        <v>5.2</v>
      </c>
      <c r="J14" s="29">
        <v>0</v>
      </c>
      <c r="K14" s="29">
        <v>1.37</v>
      </c>
      <c r="L14" s="29">
        <v>78.709999999999994</v>
      </c>
      <c r="M14" s="29">
        <v>2118.4699999999998</v>
      </c>
      <c r="N14" s="29"/>
    </row>
    <row r="15" spans="1:14" x14ac:dyDescent="0.2">
      <c r="A15" s="26">
        <v>37</v>
      </c>
      <c r="B15" s="66" t="s">
        <v>14</v>
      </c>
      <c r="C15" s="114" t="s">
        <v>116</v>
      </c>
      <c r="D15" s="108">
        <v>29.65</v>
      </c>
      <c r="E15" s="29">
        <v>62.98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0.45</v>
      </c>
      <c r="M15" s="29">
        <v>93.08</v>
      </c>
      <c r="N15" s="29"/>
    </row>
    <row r="16" spans="1:14" x14ac:dyDescent="0.2">
      <c r="A16" s="26">
        <v>40</v>
      </c>
      <c r="B16" s="66" t="s">
        <v>15</v>
      </c>
      <c r="C16" s="114" t="s">
        <v>120</v>
      </c>
      <c r="D16" s="108">
        <v>55.79</v>
      </c>
      <c r="E16" s="29">
        <v>210.11</v>
      </c>
      <c r="F16" s="29">
        <v>0.25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43.76</v>
      </c>
      <c r="M16" s="29">
        <v>309.91000000000003</v>
      </c>
      <c r="N16" s="29"/>
    </row>
    <row r="17" spans="1:14" x14ac:dyDescent="0.2">
      <c r="A17" s="26">
        <v>46</v>
      </c>
      <c r="B17" s="66" t="s">
        <v>16</v>
      </c>
      <c r="C17" s="114" t="s">
        <v>117</v>
      </c>
      <c r="D17" s="108">
        <v>13</v>
      </c>
      <c r="E17" s="29">
        <v>197.02</v>
      </c>
      <c r="F17" s="29">
        <v>10.18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14.08</v>
      </c>
      <c r="M17" s="29">
        <v>234.27</v>
      </c>
      <c r="N17" s="29"/>
    </row>
    <row r="18" spans="1:14" x14ac:dyDescent="0.2">
      <c r="A18" s="26">
        <v>48</v>
      </c>
      <c r="B18" s="66" t="s">
        <v>17</v>
      </c>
      <c r="C18" s="116" t="s">
        <v>121</v>
      </c>
      <c r="D18" s="108">
        <v>46.09</v>
      </c>
      <c r="E18" s="29">
        <v>208.02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11.6</v>
      </c>
      <c r="M18" s="29">
        <v>265.70999999999998</v>
      </c>
      <c r="N18" s="29"/>
    </row>
    <row r="19" spans="1:14" x14ac:dyDescent="0.2">
      <c r="A19" s="26">
        <v>49</v>
      </c>
      <c r="B19" s="66" t="s">
        <v>18</v>
      </c>
      <c r="C19" s="114" t="s">
        <v>116</v>
      </c>
      <c r="D19" s="108">
        <v>9.7899999999999991</v>
      </c>
      <c r="E19" s="29">
        <v>250.25</v>
      </c>
      <c r="F19" s="29">
        <v>36.28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15.67</v>
      </c>
      <c r="M19" s="29">
        <v>311.99</v>
      </c>
      <c r="N19" s="29"/>
    </row>
    <row r="20" spans="1:14" x14ac:dyDescent="0.2">
      <c r="A20" s="26">
        <v>50</v>
      </c>
      <c r="B20" s="66" t="s">
        <v>19</v>
      </c>
      <c r="C20" s="114" t="s">
        <v>118</v>
      </c>
      <c r="D20" s="108">
        <v>46.39</v>
      </c>
      <c r="E20" s="29">
        <v>180.88</v>
      </c>
      <c r="F20" s="29">
        <v>3.22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10.8</v>
      </c>
      <c r="M20" s="29">
        <v>241.29</v>
      </c>
      <c r="N20" s="29"/>
    </row>
    <row r="21" spans="1:14" x14ac:dyDescent="0.2">
      <c r="A21" s="26">
        <v>51</v>
      </c>
      <c r="B21" s="66" t="s">
        <v>20</v>
      </c>
      <c r="C21" s="114" t="s">
        <v>116</v>
      </c>
      <c r="D21" s="108">
        <v>0</v>
      </c>
      <c r="E21" s="29">
        <v>99.69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0.84</v>
      </c>
      <c r="M21" s="29">
        <v>100.54</v>
      </c>
      <c r="N21" s="29"/>
    </row>
    <row r="22" spans="1:14" x14ac:dyDescent="0.2">
      <c r="A22" s="26">
        <v>57</v>
      </c>
      <c r="B22" s="66" t="s">
        <v>21</v>
      </c>
      <c r="C22" s="115" t="s">
        <v>119</v>
      </c>
      <c r="D22" s="108">
        <v>15.24</v>
      </c>
      <c r="E22" s="29">
        <v>86.06</v>
      </c>
      <c r="F22" s="29">
        <v>5.85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0.23</v>
      </c>
      <c r="M22" s="29">
        <v>107.38</v>
      </c>
      <c r="N22" s="29"/>
    </row>
    <row r="23" spans="1:14" x14ac:dyDescent="0.2">
      <c r="A23" s="26">
        <v>65</v>
      </c>
      <c r="B23" s="66" t="s">
        <v>22</v>
      </c>
      <c r="C23" s="114" t="s">
        <v>120</v>
      </c>
      <c r="D23" s="108">
        <v>6.5</v>
      </c>
      <c r="E23" s="29">
        <v>62.22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20.420000000000002</v>
      </c>
      <c r="M23" s="29">
        <v>89.14</v>
      </c>
      <c r="N23" s="29"/>
    </row>
    <row r="24" spans="1:14" x14ac:dyDescent="0.2">
      <c r="A24" s="26">
        <v>67</v>
      </c>
      <c r="B24" s="66" t="s">
        <v>23</v>
      </c>
      <c r="C24" s="114" t="s">
        <v>116</v>
      </c>
      <c r="D24" s="108">
        <v>22.9</v>
      </c>
      <c r="E24" s="29">
        <v>206.86</v>
      </c>
      <c r="F24" s="29">
        <v>0</v>
      </c>
      <c r="G24" s="29">
        <v>0</v>
      </c>
      <c r="H24" s="29">
        <v>0</v>
      </c>
      <c r="I24" s="29">
        <v>1.61</v>
      </c>
      <c r="J24" s="29">
        <v>0</v>
      </c>
      <c r="K24" s="29">
        <v>0</v>
      </c>
      <c r="L24" s="29">
        <v>29.13</v>
      </c>
      <c r="M24" s="29">
        <v>260.5</v>
      </c>
      <c r="N24" s="29"/>
    </row>
    <row r="25" spans="1:14" x14ac:dyDescent="0.2">
      <c r="A25" s="26">
        <v>71</v>
      </c>
      <c r="B25" s="66" t="s">
        <v>24</v>
      </c>
      <c r="C25" s="115" t="s">
        <v>119</v>
      </c>
      <c r="D25" s="108">
        <v>66.73</v>
      </c>
      <c r="E25" s="29">
        <v>210.53</v>
      </c>
      <c r="F25" s="29">
        <v>0</v>
      </c>
      <c r="G25" s="29">
        <v>0</v>
      </c>
      <c r="H25" s="29">
        <v>0</v>
      </c>
      <c r="I25" s="29">
        <v>4.16</v>
      </c>
      <c r="J25" s="29">
        <v>0</v>
      </c>
      <c r="K25" s="29">
        <v>0</v>
      </c>
      <c r="L25" s="29">
        <v>12.36</v>
      </c>
      <c r="M25" s="29">
        <v>293.77</v>
      </c>
      <c r="N25" s="29"/>
    </row>
    <row r="26" spans="1:14" x14ac:dyDescent="0.2">
      <c r="A26" s="26">
        <v>73</v>
      </c>
      <c r="B26" s="66" t="s">
        <v>25</v>
      </c>
      <c r="C26" s="114" t="s">
        <v>118</v>
      </c>
      <c r="D26" s="108">
        <v>47.51</v>
      </c>
      <c r="E26" s="29">
        <v>165.36</v>
      </c>
      <c r="F26" s="29">
        <v>0.96</v>
      </c>
      <c r="G26" s="29">
        <v>0</v>
      </c>
      <c r="H26" s="29">
        <v>0</v>
      </c>
      <c r="I26" s="29">
        <v>1.48</v>
      </c>
      <c r="J26" s="29">
        <v>0</v>
      </c>
      <c r="K26" s="29">
        <v>0</v>
      </c>
      <c r="L26" s="29">
        <v>18.600000000000001</v>
      </c>
      <c r="M26" s="29">
        <v>233.92</v>
      </c>
      <c r="N26" s="29"/>
    </row>
    <row r="27" spans="1:14" x14ac:dyDescent="0.2">
      <c r="A27" s="26">
        <v>78</v>
      </c>
      <c r="B27" s="66" t="s">
        <v>26</v>
      </c>
      <c r="C27" s="114" t="s">
        <v>117</v>
      </c>
      <c r="D27" s="108">
        <v>0.04</v>
      </c>
      <c r="E27" s="29">
        <v>114.55</v>
      </c>
      <c r="F27" s="29">
        <v>0.02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4.95</v>
      </c>
      <c r="M27" s="29">
        <v>119.55</v>
      </c>
      <c r="N27" s="29"/>
    </row>
    <row r="28" spans="1:14" x14ac:dyDescent="0.2">
      <c r="A28" s="26">
        <v>82</v>
      </c>
      <c r="B28" s="66" t="s">
        <v>27</v>
      </c>
      <c r="C28" s="114" t="s">
        <v>120</v>
      </c>
      <c r="D28" s="108">
        <v>44.45</v>
      </c>
      <c r="E28" s="29">
        <v>203.68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14.02</v>
      </c>
      <c r="M28" s="29">
        <v>262.14999999999998</v>
      </c>
      <c r="N28" s="29"/>
    </row>
    <row r="29" spans="1:14" x14ac:dyDescent="0.2">
      <c r="A29" s="23">
        <v>92</v>
      </c>
      <c r="B29" s="66" t="s">
        <v>28</v>
      </c>
      <c r="C29" s="115" t="s">
        <v>119</v>
      </c>
      <c r="D29" s="109">
        <v>8.2200000000000006</v>
      </c>
      <c r="E29" s="25">
        <v>42.64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2.4700000000000002</v>
      </c>
      <c r="M29" s="25">
        <v>53.33</v>
      </c>
      <c r="N29" s="29"/>
    </row>
    <row r="30" spans="1:14" x14ac:dyDescent="0.2">
      <c r="A30" s="26">
        <v>93</v>
      </c>
      <c r="B30" s="66" t="s">
        <v>29</v>
      </c>
      <c r="C30" s="116" t="s">
        <v>121</v>
      </c>
      <c r="D30" s="108">
        <v>0.47</v>
      </c>
      <c r="E30" s="29">
        <v>112.99</v>
      </c>
      <c r="F30" s="29">
        <v>13.48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5.92</v>
      </c>
      <c r="M30" s="29">
        <v>132.85</v>
      </c>
      <c r="N30" s="29"/>
    </row>
    <row r="31" spans="1:14" x14ac:dyDescent="0.2">
      <c r="A31" s="26">
        <v>99</v>
      </c>
      <c r="B31" s="66" t="s">
        <v>30</v>
      </c>
      <c r="C31" s="114" t="s">
        <v>118</v>
      </c>
      <c r="D31" s="108">
        <v>67.069999999999993</v>
      </c>
      <c r="E31" s="29">
        <v>167.82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13.76</v>
      </c>
      <c r="M31" s="29">
        <v>248.65</v>
      </c>
      <c r="N31" s="29"/>
    </row>
    <row r="32" spans="1:14" x14ac:dyDescent="0.2">
      <c r="A32" s="26">
        <v>100</v>
      </c>
      <c r="B32" s="66" t="s">
        <v>31</v>
      </c>
      <c r="C32" s="114" t="s">
        <v>117</v>
      </c>
      <c r="D32" s="108">
        <v>68.84</v>
      </c>
      <c r="E32" s="29">
        <v>437.98</v>
      </c>
      <c r="F32" s="29">
        <v>0</v>
      </c>
      <c r="G32" s="29">
        <v>0</v>
      </c>
      <c r="H32" s="29">
        <v>0</v>
      </c>
      <c r="I32" s="29">
        <v>1.1399999999999999</v>
      </c>
      <c r="J32" s="29">
        <v>0</v>
      </c>
      <c r="K32" s="29">
        <v>0</v>
      </c>
      <c r="L32" s="29">
        <v>14.88</v>
      </c>
      <c r="M32" s="29">
        <v>522.83000000000004</v>
      </c>
      <c r="N32" s="29"/>
    </row>
    <row r="33" spans="1:14" x14ac:dyDescent="0.2">
      <c r="A33" s="26">
        <v>101</v>
      </c>
      <c r="B33" s="66" t="s">
        <v>32</v>
      </c>
      <c r="C33" s="114" t="s">
        <v>118</v>
      </c>
      <c r="D33" s="108">
        <v>44</v>
      </c>
      <c r="E33" s="29">
        <v>268.01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52.22</v>
      </c>
      <c r="M33" s="29">
        <v>364.23</v>
      </c>
      <c r="N33" s="29"/>
    </row>
    <row r="34" spans="1:14" x14ac:dyDescent="0.2">
      <c r="A34" s="26">
        <v>107</v>
      </c>
      <c r="B34" s="66" t="s">
        <v>33</v>
      </c>
      <c r="C34" s="115" t="s">
        <v>119</v>
      </c>
      <c r="D34" s="108">
        <v>41.7</v>
      </c>
      <c r="E34" s="29">
        <v>165.64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98.99</v>
      </c>
      <c r="M34" s="29">
        <v>306.33</v>
      </c>
      <c r="N34" s="29"/>
    </row>
    <row r="35" spans="1:14" x14ac:dyDescent="0.2">
      <c r="A35" s="26">
        <v>119</v>
      </c>
      <c r="B35" s="66" t="s">
        <v>34</v>
      </c>
      <c r="C35" s="115" t="s">
        <v>119</v>
      </c>
      <c r="D35" s="108">
        <v>7.03</v>
      </c>
      <c r="E35" s="29">
        <v>84.73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6.52</v>
      </c>
      <c r="M35" s="29">
        <v>98.28</v>
      </c>
      <c r="N35" s="29"/>
    </row>
    <row r="36" spans="1:14" x14ac:dyDescent="0.2">
      <c r="A36" s="26">
        <v>122</v>
      </c>
      <c r="B36" s="66" t="s">
        <v>35</v>
      </c>
      <c r="C36" s="114" t="s">
        <v>120</v>
      </c>
      <c r="D36" s="108">
        <v>26.22</v>
      </c>
      <c r="E36" s="29">
        <v>169.03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3.17</v>
      </c>
      <c r="M36" s="29">
        <v>198.42</v>
      </c>
      <c r="N36" s="29"/>
    </row>
    <row r="37" spans="1:14" x14ac:dyDescent="0.2">
      <c r="A37" s="26">
        <v>131</v>
      </c>
      <c r="B37" s="66" t="s">
        <v>36</v>
      </c>
      <c r="C37" s="114" t="s">
        <v>120</v>
      </c>
      <c r="D37" s="108">
        <v>39.53</v>
      </c>
      <c r="E37" s="29">
        <v>215.79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12.54</v>
      </c>
      <c r="M37" s="29">
        <v>267.86</v>
      </c>
      <c r="N37" s="29"/>
    </row>
    <row r="38" spans="1:14" x14ac:dyDescent="0.2">
      <c r="A38" s="26">
        <v>133</v>
      </c>
      <c r="B38" s="66" t="s">
        <v>37</v>
      </c>
      <c r="C38" s="114" t="s">
        <v>120</v>
      </c>
      <c r="D38" s="108">
        <v>4.51</v>
      </c>
      <c r="E38" s="29">
        <v>72.56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18.079999999999998</v>
      </c>
      <c r="M38" s="29">
        <v>95.14</v>
      </c>
      <c r="N38" s="29"/>
    </row>
    <row r="39" spans="1:14" x14ac:dyDescent="0.2">
      <c r="A39" s="26">
        <v>136</v>
      </c>
      <c r="B39" s="66" t="s">
        <v>38</v>
      </c>
      <c r="C39" s="114" t="s">
        <v>117</v>
      </c>
      <c r="D39" s="108">
        <v>9.5299999999999994</v>
      </c>
      <c r="E39" s="29">
        <v>170.72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1.66</v>
      </c>
      <c r="M39" s="29">
        <v>181.91</v>
      </c>
      <c r="N39" s="29"/>
    </row>
    <row r="40" spans="1:14" x14ac:dyDescent="0.2">
      <c r="A40" s="26">
        <v>139</v>
      </c>
      <c r="B40" s="66" t="s">
        <v>39</v>
      </c>
      <c r="C40" s="114" t="s">
        <v>117</v>
      </c>
      <c r="D40" s="108">
        <v>50.69</v>
      </c>
      <c r="E40" s="29">
        <v>194.42</v>
      </c>
      <c r="F40" s="29">
        <v>0</v>
      </c>
      <c r="G40" s="29">
        <v>0</v>
      </c>
      <c r="H40" s="29">
        <v>0.42</v>
      </c>
      <c r="I40" s="29">
        <v>0</v>
      </c>
      <c r="J40" s="29">
        <v>0</v>
      </c>
      <c r="K40" s="29">
        <v>0</v>
      </c>
      <c r="L40" s="29">
        <v>18.739999999999998</v>
      </c>
      <c r="M40" s="29">
        <v>264.27</v>
      </c>
      <c r="N40" s="29"/>
    </row>
    <row r="41" spans="1:14" x14ac:dyDescent="0.2">
      <c r="A41" s="26">
        <v>141</v>
      </c>
      <c r="B41" s="66" t="s">
        <v>40</v>
      </c>
      <c r="C41" s="114" t="s">
        <v>117</v>
      </c>
      <c r="D41" s="108">
        <v>7.99</v>
      </c>
      <c r="E41" s="29">
        <v>170.34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5.78</v>
      </c>
      <c r="M41" s="29">
        <v>184.11</v>
      </c>
      <c r="N41" s="29"/>
    </row>
    <row r="42" spans="1:14" x14ac:dyDescent="0.2">
      <c r="A42" s="26">
        <v>142</v>
      </c>
      <c r="B42" s="66" t="s">
        <v>41</v>
      </c>
      <c r="C42" s="114" t="s">
        <v>120</v>
      </c>
      <c r="D42" s="108">
        <v>4.76</v>
      </c>
      <c r="E42" s="29">
        <v>99.56</v>
      </c>
      <c r="F42" s="29">
        <v>1.37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1.29</v>
      </c>
      <c r="M42" s="29">
        <v>106.98</v>
      </c>
      <c r="N42" s="29"/>
    </row>
    <row r="43" spans="1:14" x14ac:dyDescent="0.2">
      <c r="A43" s="26">
        <v>144</v>
      </c>
      <c r="B43" s="66" t="s">
        <v>42</v>
      </c>
      <c r="C43" s="115" t="s">
        <v>119</v>
      </c>
      <c r="D43" s="108">
        <v>16.59</v>
      </c>
      <c r="E43" s="29">
        <v>138.16</v>
      </c>
      <c r="F43" s="29">
        <v>0</v>
      </c>
      <c r="G43" s="29">
        <v>0</v>
      </c>
      <c r="H43" s="29">
        <v>3.96</v>
      </c>
      <c r="I43" s="29">
        <v>0</v>
      </c>
      <c r="J43" s="29">
        <v>0</v>
      </c>
      <c r="K43" s="29">
        <v>4.6399999999999997</v>
      </c>
      <c r="L43" s="29">
        <v>17.36</v>
      </c>
      <c r="M43" s="29">
        <v>180.71</v>
      </c>
      <c r="N43" s="29"/>
    </row>
    <row r="44" spans="1:14" x14ac:dyDescent="0.2">
      <c r="A44" s="26">
        <v>155</v>
      </c>
      <c r="B44" s="66" t="s">
        <v>43</v>
      </c>
      <c r="C44" s="114" t="s">
        <v>116</v>
      </c>
      <c r="D44" s="108">
        <v>85.5</v>
      </c>
      <c r="E44" s="29">
        <v>253.3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24.07</v>
      </c>
      <c r="M44" s="29">
        <v>362.87</v>
      </c>
      <c r="N44" s="29"/>
    </row>
    <row r="45" spans="1:14" x14ac:dyDescent="0.2">
      <c r="A45" s="26">
        <v>157</v>
      </c>
      <c r="B45" s="66" t="s">
        <v>44</v>
      </c>
      <c r="C45" s="114" t="s">
        <v>116</v>
      </c>
      <c r="D45" s="108">
        <v>22.76</v>
      </c>
      <c r="E45" s="29">
        <v>102.23</v>
      </c>
      <c r="F45" s="29">
        <v>0</v>
      </c>
      <c r="G45" s="29">
        <v>0.88</v>
      </c>
      <c r="H45" s="29">
        <v>0</v>
      </c>
      <c r="I45" s="29">
        <v>0</v>
      </c>
      <c r="J45" s="29">
        <v>0</v>
      </c>
      <c r="K45" s="29">
        <v>0</v>
      </c>
      <c r="L45" s="29">
        <v>2.94</v>
      </c>
      <c r="M45" s="29">
        <v>128.81</v>
      </c>
      <c r="N45" s="29"/>
    </row>
    <row r="46" spans="1:14" x14ac:dyDescent="0.2">
      <c r="A46" s="26">
        <v>158</v>
      </c>
      <c r="B46" s="66" t="s">
        <v>45</v>
      </c>
      <c r="C46" s="114" t="s">
        <v>116</v>
      </c>
      <c r="D46" s="108">
        <v>56.31</v>
      </c>
      <c r="E46" s="29">
        <v>120.16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9.2799999999999994</v>
      </c>
      <c r="M46" s="29">
        <v>185.75</v>
      </c>
      <c r="N46" s="29"/>
    </row>
    <row r="47" spans="1:14" x14ac:dyDescent="0.2">
      <c r="A47" s="26">
        <v>163</v>
      </c>
      <c r="B47" s="66" t="s">
        <v>46</v>
      </c>
      <c r="C47" s="115" t="s">
        <v>119</v>
      </c>
      <c r="D47" s="108">
        <v>9.19</v>
      </c>
      <c r="E47" s="29">
        <v>305.58999999999997</v>
      </c>
      <c r="F47" s="29">
        <v>12.16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18.71</v>
      </c>
      <c r="M47" s="29">
        <v>345.65</v>
      </c>
      <c r="N47" s="29"/>
    </row>
    <row r="48" spans="1:14" x14ac:dyDescent="0.2">
      <c r="A48" s="26">
        <v>164</v>
      </c>
      <c r="B48" s="66" t="s">
        <v>47</v>
      </c>
      <c r="C48" s="115" t="s">
        <v>119</v>
      </c>
      <c r="D48" s="108">
        <v>26.61</v>
      </c>
      <c r="E48" s="29">
        <v>136.36000000000001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3.1</v>
      </c>
      <c r="M48" s="29">
        <v>166.07</v>
      </c>
      <c r="N48" s="29"/>
    </row>
    <row r="49" spans="1:14" x14ac:dyDescent="0.2">
      <c r="A49" s="26">
        <v>165</v>
      </c>
      <c r="B49" s="66" t="s">
        <v>48</v>
      </c>
      <c r="C49" s="116" t="s">
        <v>121</v>
      </c>
      <c r="D49" s="108">
        <v>3.88</v>
      </c>
      <c r="E49" s="29">
        <v>189.79</v>
      </c>
      <c r="F49" s="29">
        <v>8.3800000000000008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19.98</v>
      </c>
      <c r="M49" s="29">
        <v>222.02</v>
      </c>
      <c r="N49" s="29"/>
    </row>
    <row r="50" spans="1:14" ht="30" x14ac:dyDescent="0.2">
      <c r="A50" s="26">
        <v>166</v>
      </c>
      <c r="B50" s="66" t="s">
        <v>104</v>
      </c>
      <c r="C50" s="115" t="s">
        <v>119</v>
      </c>
      <c r="D50" s="108">
        <v>23.9</v>
      </c>
      <c r="E50" s="29">
        <v>46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12.51</v>
      </c>
      <c r="M50" s="29">
        <v>82.41</v>
      </c>
      <c r="N50" s="29"/>
    </row>
    <row r="51" spans="1:14" x14ac:dyDescent="0.2">
      <c r="A51" s="26">
        <v>168</v>
      </c>
      <c r="B51" s="66" t="s">
        <v>49</v>
      </c>
      <c r="C51" s="115" t="s">
        <v>119</v>
      </c>
      <c r="D51" s="108">
        <v>0</v>
      </c>
      <c r="E51" s="29">
        <v>128.86000000000001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16.77</v>
      </c>
      <c r="M51" s="29">
        <v>145.63</v>
      </c>
      <c r="N51" s="29"/>
    </row>
    <row r="52" spans="1:14" x14ac:dyDescent="0.2">
      <c r="A52" s="26">
        <v>170</v>
      </c>
      <c r="B52" s="66" t="s">
        <v>50</v>
      </c>
      <c r="C52" s="114" t="s">
        <v>117</v>
      </c>
      <c r="D52" s="108">
        <v>57.99</v>
      </c>
      <c r="E52" s="29">
        <v>257.2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40.31</v>
      </c>
      <c r="M52" s="29">
        <v>355.5</v>
      </c>
      <c r="N52" s="29"/>
    </row>
    <row r="53" spans="1:14" x14ac:dyDescent="0.2">
      <c r="A53" s="26">
        <v>171</v>
      </c>
      <c r="B53" s="66" t="s">
        <v>51</v>
      </c>
      <c r="C53" s="114" t="s">
        <v>120</v>
      </c>
      <c r="D53" s="108">
        <v>24.68</v>
      </c>
      <c r="E53" s="29">
        <v>256.66000000000003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35.270000000000003</v>
      </c>
      <c r="M53" s="29">
        <v>316.60000000000002</v>
      </c>
      <c r="N53" s="29"/>
    </row>
    <row r="54" spans="1:14" x14ac:dyDescent="0.2">
      <c r="A54" s="26">
        <v>174</v>
      </c>
      <c r="B54" s="66" t="s">
        <v>52</v>
      </c>
      <c r="C54" s="114" t="s">
        <v>116</v>
      </c>
      <c r="D54" s="108">
        <v>0.08</v>
      </c>
      <c r="E54" s="29">
        <v>69.36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9.1300000000000008</v>
      </c>
      <c r="M54" s="29">
        <v>78.569999999999993</v>
      </c>
      <c r="N54" s="29"/>
    </row>
    <row r="55" spans="1:14" x14ac:dyDescent="0.2">
      <c r="A55" s="26">
        <v>175</v>
      </c>
      <c r="B55" s="66" t="s">
        <v>53</v>
      </c>
      <c r="C55" s="114" t="s">
        <v>118</v>
      </c>
      <c r="D55" s="108">
        <v>7.0000000000000007E-2</v>
      </c>
      <c r="E55" s="29">
        <v>141.02000000000001</v>
      </c>
      <c r="F55" s="29">
        <v>0</v>
      </c>
      <c r="G55" s="29">
        <v>0</v>
      </c>
      <c r="H55" s="29">
        <v>0.64</v>
      </c>
      <c r="I55" s="29">
        <v>2.62</v>
      </c>
      <c r="J55" s="29">
        <v>0</v>
      </c>
      <c r="K55" s="29">
        <v>0</v>
      </c>
      <c r="L55" s="29">
        <v>5.25</v>
      </c>
      <c r="M55" s="29">
        <v>149.61000000000001</v>
      </c>
      <c r="N55" s="29"/>
    </row>
    <row r="56" spans="1:14" x14ac:dyDescent="0.2">
      <c r="A56" s="26">
        <v>176</v>
      </c>
      <c r="B56" s="66" t="s">
        <v>54</v>
      </c>
      <c r="C56" s="116" t="s">
        <v>121</v>
      </c>
      <c r="D56" s="108">
        <v>35.89</v>
      </c>
      <c r="E56" s="29">
        <v>186.19</v>
      </c>
      <c r="F56" s="29">
        <v>35.32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49.5</v>
      </c>
      <c r="M56" s="29">
        <v>306.89999999999998</v>
      </c>
      <c r="N56" s="29"/>
    </row>
    <row r="57" spans="1:14" x14ac:dyDescent="0.2">
      <c r="A57" s="26">
        <v>177</v>
      </c>
      <c r="B57" s="66" t="s">
        <v>55</v>
      </c>
      <c r="C57" s="114" t="s">
        <v>118</v>
      </c>
      <c r="D57" s="108">
        <v>1.86</v>
      </c>
      <c r="E57" s="29">
        <v>135.78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6.87</v>
      </c>
      <c r="M57" s="29">
        <v>144.51</v>
      </c>
      <c r="N57" s="29"/>
    </row>
    <row r="58" spans="1:14" x14ac:dyDescent="0.2">
      <c r="A58" s="26">
        <v>178</v>
      </c>
      <c r="B58" s="66" t="s">
        <v>56</v>
      </c>
      <c r="C58" s="116" t="s">
        <v>121</v>
      </c>
      <c r="D58" s="108">
        <v>0.32</v>
      </c>
      <c r="E58" s="29">
        <v>142.46</v>
      </c>
      <c r="F58" s="29">
        <v>6.08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10.99</v>
      </c>
      <c r="M58" s="29">
        <v>159.84</v>
      </c>
      <c r="N58" s="29"/>
    </row>
    <row r="59" spans="1:14" x14ac:dyDescent="0.2">
      <c r="A59" s="26">
        <v>184</v>
      </c>
      <c r="B59" s="66" t="s">
        <v>57</v>
      </c>
      <c r="C59" s="115" t="s">
        <v>119</v>
      </c>
      <c r="D59" s="108">
        <v>11.41</v>
      </c>
      <c r="E59" s="29">
        <v>86.59</v>
      </c>
      <c r="F59" s="29">
        <v>0</v>
      </c>
      <c r="G59" s="29">
        <v>0</v>
      </c>
      <c r="H59" s="29">
        <v>0</v>
      </c>
      <c r="I59" s="29">
        <v>3.71</v>
      </c>
      <c r="J59" s="29">
        <v>0</v>
      </c>
      <c r="K59" s="29">
        <v>0</v>
      </c>
      <c r="L59" s="29">
        <v>7.33</v>
      </c>
      <c r="M59" s="29">
        <v>109.03</v>
      </c>
      <c r="N59" s="29"/>
    </row>
    <row r="60" spans="1:14" x14ac:dyDescent="0.2">
      <c r="A60" s="26">
        <v>185</v>
      </c>
      <c r="B60" s="66" t="s">
        <v>58</v>
      </c>
      <c r="C60" s="114" t="s">
        <v>118</v>
      </c>
      <c r="D60" s="108">
        <v>40.97</v>
      </c>
      <c r="E60" s="29">
        <v>219.04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6.41</v>
      </c>
      <c r="M60" s="29">
        <v>266.43</v>
      </c>
      <c r="N60" s="29"/>
    </row>
    <row r="61" spans="1:14" x14ac:dyDescent="0.2">
      <c r="A61" s="26">
        <v>187</v>
      </c>
      <c r="B61" s="66" t="s">
        <v>59</v>
      </c>
      <c r="C61" s="114" t="s">
        <v>118</v>
      </c>
      <c r="D61" s="108">
        <v>0.08</v>
      </c>
      <c r="E61" s="29">
        <v>99.13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2.25</v>
      </c>
      <c r="M61" s="29">
        <v>101.45</v>
      </c>
      <c r="N61" s="29"/>
    </row>
    <row r="62" spans="1:14" x14ac:dyDescent="0.2">
      <c r="A62" s="26">
        <v>189</v>
      </c>
      <c r="B62" s="66" t="s">
        <v>60</v>
      </c>
      <c r="C62" s="114" t="s">
        <v>120</v>
      </c>
      <c r="D62" s="108">
        <v>39.56</v>
      </c>
      <c r="E62" s="29">
        <v>191.34</v>
      </c>
      <c r="F62" s="29">
        <v>25.51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10.050000000000001</v>
      </c>
      <c r="M62" s="29">
        <v>266.45999999999998</v>
      </c>
      <c r="N62" s="29"/>
    </row>
    <row r="63" spans="1:14" x14ac:dyDescent="0.2">
      <c r="A63" s="26">
        <v>196</v>
      </c>
      <c r="B63" s="66" t="s">
        <v>61</v>
      </c>
      <c r="C63" s="115" t="s">
        <v>119</v>
      </c>
      <c r="D63" s="108">
        <v>0</v>
      </c>
      <c r="E63" s="29">
        <v>30.66</v>
      </c>
      <c r="F63" s="29">
        <v>5.92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0.7</v>
      </c>
      <c r="M63" s="29">
        <v>37.28</v>
      </c>
      <c r="N63" s="29"/>
    </row>
    <row r="64" spans="1:14" x14ac:dyDescent="0.2">
      <c r="A64" s="26">
        <v>198</v>
      </c>
      <c r="B64" s="66" t="s">
        <v>62</v>
      </c>
      <c r="C64" s="114" t="s">
        <v>117</v>
      </c>
      <c r="D64" s="108">
        <v>34.520000000000003</v>
      </c>
      <c r="E64" s="29">
        <v>246.58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39.65</v>
      </c>
      <c r="M64" s="29">
        <v>320.75</v>
      </c>
      <c r="N64" s="29"/>
    </row>
    <row r="65" spans="1:14" x14ac:dyDescent="0.2">
      <c r="A65" s="26">
        <v>199</v>
      </c>
      <c r="B65" s="66" t="s">
        <v>63</v>
      </c>
      <c r="C65" s="114" t="s">
        <v>117</v>
      </c>
      <c r="D65" s="108">
        <v>30.96</v>
      </c>
      <c r="E65" s="29">
        <v>237.13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1</v>
      </c>
      <c r="L65" s="29">
        <v>21.97</v>
      </c>
      <c r="M65" s="29">
        <v>291.07</v>
      </c>
      <c r="N65" s="29"/>
    </row>
    <row r="66" spans="1:14" x14ac:dyDescent="0.2">
      <c r="A66" s="26">
        <v>207</v>
      </c>
      <c r="B66" s="66" t="s">
        <v>65</v>
      </c>
      <c r="C66" s="114" t="s">
        <v>117</v>
      </c>
      <c r="D66" s="108">
        <v>57.67</v>
      </c>
      <c r="E66" s="29">
        <v>562.52</v>
      </c>
      <c r="F66" s="29">
        <v>8.48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29.02</v>
      </c>
      <c r="M66" s="29">
        <v>657.69</v>
      </c>
      <c r="N66" s="29"/>
    </row>
    <row r="67" spans="1:14" x14ac:dyDescent="0.2">
      <c r="A67" s="26">
        <v>208</v>
      </c>
      <c r="B67" s="66" t="s">
        <v>66</v>
      </c>
      <c r="C67" s="114" t="s">
        <v>118</v>
      </c>
      <c r="D67" s="108">
        <v>2.8</v>
      </c>
      <c r="E67" s="29">
        <v>135.54</v>
      </c>
      <c r="F67" s="29">
        <v>0</v>
      </c>
      <c r="G67" s="29">
        <v>0</v>
      </c>
      <c r="H67" s="29">
        <v>0</v>
      </c>
      <c r="I67" s="29">
        <v>10.66</v>
      </c>
      <c r="J67" s="29">
        <v>0</v>
      </c>
      <c r="K67" s="29">
        <v>0</v>
      </c>
      <c r="L67" s="29">
        <v>9.17</v>
      </c>
      <c r="M67" s="29">
        <v>158.16999999999999</v>
      </c>
      <c r="N67" s="29"/>
    </row>
    <row r="68" spans="1:14" x14ac:dyDescent="0.2">
      <c r="A68" s="26">
        <v>213</v>
      </c>
      <c r="B68" s="66" t="s">
        <v>105</v>
      </c>
      <c r="C68" s="116" t="s">
        <v>121</v>
      </c>
      <c r="D68" s="108">
        <v>10.5</v>
      </c>
      <c r="E68" s="29">
        <v>154.76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18.420000000000002</v>
      </c>
      <c r="M68" s="29">
        <v>183.68</v>
      </c>
      <c r="N68" s="29"/>
    </row>
    <row r="69" spans="1:14" x14ac:dyDescent="0.2">
      <c r="A69" s="26">
        <v>219</v>
      </c>
      <c r="B69" s="66" t="s">
        <v>68</v>
      </c>
      <c r="C69" s="114" t="s">
        <v>120</v>
      </c>
      <c r="D69" s="108">
        <v>26.19</v>
      </c>
      <c r="E69" s="29">
        <v>132.65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19.920000000000002</v>
      </c>
      <c r="M69" s="29">
        <v>178.76</v>
      </c>
      <c r="N69" s="29"/>
    </row>
    <row r="70" spans="1:14" x14ac:dyDescent="0.2">
      <c r="A70" s="26">
        <v>220</v>
      </c>
      <c r="B70" s="66" t="s">
        <v>69</v>
      </c>
      <c r="C70" s="114" t="s">
        <v>118</v>
      </c>
      <c r="D70" s="108">
        <v>32.36</v>
      </c>
      <c r="E70" s="29">
        <v>213.82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15.88</v>
      </c>
      <c r="M70" s="29">
        <v>262.06</v>
      </c>
      <c r="N70" s="29"/>
    </row>
    <row r="71" spans="1:14" x14ac:dyDescent="0.2">
      <c r="A71" s="26">
        <v>229</v>
      </c>
      <c r="B71" s="66" t="s">
        <v>70</v>
      </c>
      <c r="C71" s="115" t="s">
        <v>119</v>
      </c>
      <c r="D71" s="108">
        <v>54.94</v>
      </c>
      <c r="E71" s="29">
        <v>317.95999999999998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8.33</v>
      </c>
      <c r="M71" s="29">
        <v>381.22</v>
      </c>
      <c r="N71" s="29"/>
    </row>
    <row r="72" spans="1:14" x14ac:dyDescent="0.2">
      <c r="A72" s="26">
        <v>231</v>
      </c>
      <c r="B72" s="66" t="s">
        <v>71</v>
      </c>
      <c r="C72" s="114" t="s">
        <v>120</v>
      </c>
      <c r="D72" s="108">
        <v>18.670000000000002</v>
      </c>
      <c r="E72" s="29">
        <v>179.46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22.03</v>
      </c>
      <c r="M72" s="29">
        <v>220.16</v>
      </c>
      <c r="N72" s="29"/>
    </row>
    <row r="73" spans="1:14" x14ac:dyDescent="0.2">
      <c r="A73" s="26">
        <v>243</v>
      </c>
      <c r="B73" s="66" t="s">
        <v>72</v>
      </c>
      <c r="C73" s="114" t="s">
        <v>120</v>
      </c>
      <c r="D73" s="108">
        <v>29.88</v>
      </c>
      <c r="E73" s="29">
        <v>386.86</v>
      </c>
      <c r="F73" s="29">
        <v>29.07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43.72</v>
      </c>
      <c r="M73" s="29">
        <v>489.52</v>
      </c>
      <c r="N73" s="29"/>
    </row>
    <row r="74" spans="1:14" x14ac:dyDescent="0.2">
      <c r="A74" s="26">
        <v>244</v>
      </c>
      <c r="B74" s="66" t="s">
        <v>73</v>
      </c>
      <c r="C74" s="114" t="s">
        <v>120</v>
      </c>
      <c r="D74" s="108">
        <v>41.28</v>
      </c>
      <c r="E74" s="29">
        <v>194.02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0.24</v>
      </c>
      <c r="L74" s="29">
        <v>18.8</v>
      </c>
      <c r="M74" s="29">
        <v>254.34</v>
      </c>
      <c r="N74" s="29"/>
    </row>
    <row r="75" spans="1:14" x14ac:dyDescent="0.2">
      <c r="A75" s="26">
        <v>246</v>
      </c>
      <c r="B75" s="66" t="s">
        <v>67</v>
      </c>
      <c r="C75" s="116" t="s">
        <v>121</v>
      </c>
      <c r="D75" s="108">
        <v>30.31</v>
      </c>
      <c r="E75" s="29">
        <v>177.64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7.58</v>
      </c>
      <c r="M75" s="29">
        <v>215.53</v>
      </c>
      <c r="N75" s="29"/>
    </row>
    <row r="76" spans="1:14" x14ac:dyDescent="0.2">
      <c r="A76" s="26">
        <v>248</v>
      </c>
      <c r="B76" s="66" t="s">
        <v>74</v>
      </c>
      <c r="C76" s="115" t="s">
        <v>119</v>
      </c>
      <c r="D76" s="108">
        <v>53.4</v>
      </c>
      <c r="E76" s="29">
        <v>168.91</v>
      </c>
      <c r="F76" s="29">
        <v>27.87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3.07</v>
      </c>
      <c r="M76" s="29">
        <v>253.25</v>
      </c>
      <c r="N76" s="29"/>
    </row>
    <row r="77" spans="1:14" x14ac:dyDescent="0.2">
      <c r="A77" s="26">
        <v>251</v>
      </c>
      <c r="B77" s="66" t="s">
        <v>75</v>
      </c>
      <c r="C77" s="114" t="s">
        <v>120</v>
      </c>
      <c r="D77" s="108">
        <v>8.74</v>
      </c>
      <c r="E77" s="29">
        <v>95.28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8.1300000000000008</v>
      </c>
      <c r="M77" s="29">
        <v>112.15</v>
      </c>
      <c r="N77" s="29"/>
    </row>
    <row r="78" spans="1:14" x14ac:dyDescent="0.2">
      <c r="A78" s="26">
        <v>252</v>
      </c>
      <c r="B78" s="66" t="s">
        <v>76</v>
      </c>
      <c r="C78" s="115" t="s">
        <v>119</v>
      </c>
      <c r="D78" s="108">
        <v>3.2</v>
      </c>
      <c r="E78" s="29">
        <v>62.89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7.3</v>
      </c>
      <c r="M78" s="29">
        <v>73.38</v>
      </c>
      <c r="N78" s="29"/>
    </row>
    <row r="79" spans="1:14" x14ac:dyDescent="0.2">
      <c r="A79" s="26">
        <v>258</v>
      </c>
      <c r="B79" s="66" t="s">
        <v>64</v>
      </c>
      <c r="C79" s="115" t="s">
        <v>119</v>
      </c>
      <c r="D79" s="108">
        <v>13.88</v>
      </c>
      <c r="E79" s="29">
        <v>175.92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10.97</v>
      </c>
      <c r="M79" s="29">
        <v>200.77</v>
      </c>
      <c r="N79" s="29"/>
    </row>
    <row r="80" spans="1:14" x14ac:dyDescent="0.2">
      <c r="A80" s="26">
        <v>262</v>
      </c>
      <c r="B80" s="66" t="s">
        <v>77</v>
      </c>
      <c r="C80" s="115" t="s">
        <v>119</v>
      </c>
      <c r="D80" s="108">
        <v>34.549999999999997</v>
      </c>
      <c r="E80" s="29">
        <v>161.53</v>
      </c>
      <c r="F80" s="29">
        <v>4.7699999999999996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22.44</v>
      </c>
      <c r="M80" s="29">
        <v>223.29</v>
      </c>
      <c r="N80" s="29"/>
    </row>
    <row r="81" spans="1:14" x14ac:dyDescent="0.2">
      <c r="A81" s="26">
        <v>264</v>
      </c>
      <c r="B81" s="66" t="s">
        <v>78</v>
      </c>
      <c r="C81" s="114" t="s">
        <v>120</v>
      </c>
      <c r="D81" s="108">
        <v>10.23</v>
      </c>
      <c r="E81" s="29">
        <v>202.15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23.59</v>
      </c>
      <c r="M81" s="29">
        <v>235.97</v>
      </c>
      <c r="N81" s="29"/>
    </row>
    <row r="82" spans="1:14" x14ac:dyDescent="0.2">
      <c r="A82" s="26">
        <v>266</v>
      </c>
      <c r="B82" s="66" t="s">
        <v>79</v>
      </c>
      <c r="C82" s="114" t="s">
        <v>118</v>
      </c>
      <c r="D82" s="108">
        <v>39.909999999999997</v>
      </c>
      <c r="E82" s="29">
        <v>206.02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13.71</v>
      </c>
      <c r="M82" s="29">
        <v>259.64</v>
      </c>
      <c r="N82" s="29"/>
    </row>
    <row r="83" spans="1:14" x14ac:dyDescent="0.2">
      <c r="A83" s="26">
        <v>269</v>
      </c>
      <c r="B83" s="66" t="s">
        <v>80</v>
      </c>
      <c r="C83" s="114" t="s">
        <v>117</v>
      </c>
      <c r="D83" s="108">
        <v>0.02</v>
      </c>
      <c r="E83" s="29">
        <v>107.68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0.32</v>
      </c>
      <c r="M83" s="29">
        <v>108.02</v>
      </c>
      <c r="N83" s="29"/>
    </row>
    <row r="84" spans="1:14" x14ac:dyDescent="0.2">
      <c r="A84" s="26">
        <v>274</v>
      </c>
      <c r="B84" s="66" t="s">
        <v>81</v>
      </c>
      <c r="C84" s="114" t="s">
        <v>116</v>
      </c>
      <c r="D84" s="108">
        <v>26.22</v>
      </c>
      <c r="E84" s="29">
        <v>179.41</v>
      </c>
      <c r="F84" s="29">
        <v>7.64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18.82</v>
      </c>
      <c r="M84" s="29">
        <v>232.09</v>
      </c>
      <c r="N84" s="29"/>
    </row>
    <row r="85" spans="1:14" ht="15" customHeight="1" x14ac:dyDescent="0.2">
      <c r="A85" s="26">
        <v>277</v>
      </c>
      <c r="B85" s="66" t="s">
        <v>82</v>
      </c>
      <c r="C85" s="114" t="s">
        <v>117</v>
      </c>
      <c r="D85" s="108">
        <v>52.3</v>
      </c>
      <c r="E85" s="29">
        <v>133.66999999999999</v>
      </c>
      <c r="F85" s="29">
        <v>1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3.24</v>
      </c>
      <c r="M85" s="29">
        <v>190.2</v>
      </c>
      <c r="N85" s="29"/>
    </row>
    <row r="86" spans="1:14" x14ac:dyDescent="0.2">
      <c r="A86" s="26">
        <v>284</v>
      </c>
      <c r="B86" s="66" t="s">
        <v>83</v>
      </c>
      <c r="C86" s="116" t="s">
        <v>121</v>
      </c>
      <c r="D86" s="108">
        <v>26.27</v>
      </c>
      <c r="E86" s="29">
        <v>129.88</v>
      </c>
      <c r="F86" s="29">
        <v>14.79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10.54</v>
      </c>
      <c r="M86" s="29">
        <v>181.49</v>
      </c>
      <c r="N86" s="29"/>
    </row>
    <row r="87" spans="1:14" x14ac:dyDescent="0.2">
      <c r="A87" s="26">
        <v>285</v>
      </c>
      <c r="B87" s="66" t="s">
        <v>84</v>
      </c>
      <c r="C87" s="114" t="s">
        <v>118</v>
      </c>
      <c r="D87" s="108">
        <v>25.04</v>
      </c>
      <c r="E87" s="29">
        <v>215.53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11.65</v>
      </c>
      <c r="M87" s="29">
        <v>252.22</v>
      </c>
      <c r="N87" s="29"/>
    </row>
    <row r="88" spans="1:14" x14ac:dyDescent="0.2">
      <c r="A88" s="26">
        <v>286</v>
      </c>
      <c r="B88" s="66" t="s">
        <v>85</v>
      </c>
      <c r="C88" s="114" t="s">
        <v>116</v>
      </c>
      <c r="D88" s="108">
        <v>0.21</v>
      </c>
      <c r="E88" s="29">
        <v>103.88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14.8</v>
      </c>
      <c r="M88" s="29">
        <v>118.9</v>
      </c>
      <c r="N88" s="29"/>
    </row>
    <row r="89" spans="1:14" x14ac:dyDescent="0.2">
      <c r="A89" s="26">
        <v>288</v>
      </c>
      <c r="B89" s="66" t="s">
        <v>86</v>
      </c>
      <c r="C89" s="114" t="s">
        <v>117</v>
      </c>
      <c r="D89" s="108">
        <v>10.46</v>
      </c>
      <c r="E89" s="29">
        <v>265.58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2.93</v>
      </c>
      <c r="M89" s="29">
        <v>278.95999999999998</v>
      </c>
      <c r="N89" s="29"/>
    </row>
    <row r="90" spans="1:14" x14ac:dyDescent="0.2">
      <c r="A90" s="26">
        <v>291</v>
      </c>
      <c r="B90" s="66" t="s">
        <v>87</v>
      </c>
      <c r="C90" s="115" t="s">
        <v>119</v>
      </c>
      <c r="D90" s="108">
        <v>3.06</v>
      </c>
      <c r="E90" s="29">
        <v>83.5</v>
      </c>
      <c r="F90" s="29">
        <v>0.3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3.69</v>
      </c>
      <c r="M90" s="29">
        <v>90.55</v>
      </c>
      <c r="N90" s="29"/>
    </row>
    <row r="91" spans="1:14" x14ac:dyDescent="0.2">
      <c r="A91" s="26">
        <v>298</v>
      </c>
      <c r="B91" s="66" t="s">
        <v>88</v>
      </c>
      <c r="C91" s="115" t="s">
        <v>119</v>
      </c>
      <c r="D91" s="108">
        <v>22.06</v>
      </c>
      <c r="E91" s="29">
        <v>95.75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8.3000000000000007</v>
      </c>
      <c r="M91" s="29">
        <v>126.11</v>
      </c>
      <c r="N91" s="29"/>
    </row>
    <row r="92" spans="1:14" x14ac:dyDescent="0.2">
      <c r="A92" s="30">
        <v>305</v>
      </c>
      <c r="B92" s="117" t="s">
        <v>89</v>
      </c>
      <c r="C92" s="116" t="s">
        <v>121</v>
      </c>
      <c r="D92" s="108">
        <v>25.33</v>
      </c>
      <c r="E92" s="31">
        <v>171.38</v>
      </c>
      <c r="F92" s="31">
        <v>0.82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27.51</v>
      </c>
      <c r="M92" s="31">
        <v>225.03</v>
      </c>
      <c r="N92" s="29"/>
    </row>
    <row r="93" spans="1:14" x14ac:dyDescent="0.2">
      <c r="A93" s="30">
        <v>307</v>
      </c>
      <c r="B93" s="117" t="s">
        <v>90</v>
      </c>
      <c r="C93" s="114" t="s">
        <v>118</v>
      </c>
      <c r="D93" s="108">
        <v>27.9</v>
      </c>
      <c r="E93" s="31">
        <v>238.91</v>
      </c>
      <c r="F93" s="31">
        <v>0</v>
      </c>
      <c r="G93" s="31">
        <v>0</v>
      </c>
      <c r="H93" s="31">
        <v>0</v>
      </c>
      <c r="I93" s="31">
        <v>1.31</v>
      </c>
      <c r="J93" s="31">
        <v>0</v>
      </c>
      <c r="K93" s="31">
        <v>0</v>
      </c>
      <c r="L93" s="31">
        <v>13.56</v>
      </c>
      <c r="M93" s="31">
        <v>281.69</v>
      </c>
      <c r="N93" s="29"/>
    </row>
    <row r="94" spans="1:14" x14ac:dyDescent="0.2">
      <c r="A94" s="30">
        <v>308</v>
      </c>
      <c r="B94" s="117" t="s">
        <v>91</v>
      </c>
      <c r="C94" s="114" t="s">
        <v>116</v>
      </c>
      <c r="D94" s="108">
        <v>39.61</v>
      </c>
      <c r="E94" s="31">
        <v>235.37</v>
      </c>
      <c r="F94" s="31">
        <v>0.6</v>
      </c>
      <c r="G94" s="31">
        <v>0</v>
      </c>
      <c r="H94" s="31">
        <v>0</v>
      </c>
      <c r="I94" s="31">
        <v>7.48</v>
      </c>
      <c r="J94" s="31">
        <v>0</v>
      </c>
      <c r="K94" s="31">
        <v>0.16</v>
      </c>
      <c r="L94" s="31">
        <v>74.03</v>
      </c>
      <c r="M94" s="31">
        <v>357.26</v>
      </c>
      <c r="N94" s="29"/>
    </row>
    <row r="95" spans="1:14" x14ac:dyDescent="0.2">
      <c r="A95" s="30">
        <v>314</v>
      </c>
      <c r="B95" s="117" t="s">
        <v>92</v>
      </c>
      <c r="C95" s="114" t="s">
        <v>116</v>
      </c>
      <c r="D95" s="108">
        <v>2.38</v>
      </c>
      <c r="E95" s="31">
        <v>151.44</v>
      </c>
      <c r="F95" s="31">
        <v>7.41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2.4900000000000002</v>
      </c>
      <c r="M95" s="31">
        <v>163.72999999999999</v>
      </c>
      <c r="N95" s="29"/>
    </row>
    <row r="96" spans="1:14" x14ac:dyDescent="0.2">
      <c r="A96" s="30">
        <v>315</v>
      </c>
      <c r="B96" s="117" t="s">
        <v>93</v>
      </c>
      <c r="C96" s="114" t="s">
        <v>117</v>
      </c>
      <c r="D96" s="108">
        <v>12.64</v>
      </c>
      <c r="E96" s="31">
        <v>170.61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5.57</v>
      </c>
      <c r="M96" s="31">
        <v>188.82</v>
      </c>
      <c r="N96" s="29"/>
    </row>
    <row r="97" spans="1:14" x14ac:dyDescent="0.2">
      <c r="A97" s="30">
        <v>317</v>
      </c>
      <c r="B97" s="117" t="s">
        <v>94</v>
      </c>
      <c r="C97" s="114" t="s">
        <v>117</v>
      </c>
      <c r="D97" s="108">
        <v>35.26</v>
      </c>
      <c r="E97" s="31">
        <v>218.28</v>
      </c>
      <c r="F97" s="31">
        <v>0.39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19.48</v>
      </c>
      <c r="M97" s="31">
        <v>273.39999999999998</v>
      </c>
      <c r="N97" s="29"/>
    </row>
    <row r="98" spans="1:14" x14ac:dyDescent="0.2">
      <c r="A98" s="30">
        <v>320</v>
      </c>
      <c r="B98" s="117" t="s">
        <v>95</v>
      </c>
      <c r="C98" s="115" t="s">
        <v>119</v>
      </c>
      <c r="D98" s="108">
        <v>7.54</v>
      </c>
      <c r="E98" s="31">
        <v>54.3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2.4500000000000002</v>
      </c>
      <c r="M98" s="31">
        <v>64.290000000000006</v>
      </c>
      <c r="N98" s="29"/>
    </row>
    <row r="99" spans="1:14" x14ac:dyDescent="0.2">
      <c r="A99" s="30">
        <v>333</v>
      </c>
      <c r="B99" s="117" t="s">
        <v>96</v>
      </c>
      <c r="C99" s="114" t="s">
        <v>117</v>
      </c>
      <c r="D99" s="108">
        <v>47.77</v>
      </c>
      <c r="E99" s="31">
        <v>173.66</v>
      </c>
      <c r="F99" s="31">
        <v>3.17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24.01</v>
      </c>
      <c r="M99" s="31">
        <v>248.8</v>
      </c>
      <c r="N99" s="29"/>
    </row>
    <row r="100" spans="1:14" x14ac:dyDescent="0.2">
      <c r="A100" s="30">
        <v>335</v>
      </c>
      <c r="B100" s="117" t="s">
        <v>97</v>
      </c>
      <c r="C100" s="114" t="s">
        <v>118</v>
      </c>
      <c r="D100" s="108">
        <v>15.94</v>
      </c>
      <c r="E100" s="31">
        <v>160.6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7.57</v>
      </c>
      <c r="M100" s="31">
        <v>184.12</v>
      </c>
      <c r="N100" s="29"/>
    </row>
    <row r="101" spans="1:14" x14ac:dyDescent="0.2">
      <c r="A101" s="30">
        <v>336</v>
      </c>
      <c r="B101" s="117" t="s">
        <v>98</v>
      </c>
      <c r="C101" s="114" t="s">
        <v>120</v>
      </c>
      <c r="D101" s="108">
        <v>45.18</v>
      </c>
      <c r="E101" s="31">
        <v>279.54000000000002</v>
      </c>
      <c r="F101" s="31">
        <v>0</v>
      </c>
      <c r="G101" s="31">
        <v>0</v>
      </c>
      <c r="H101" s="31">
        <v>0.4</v>
      </c>
      <c r="I101" s="31">
        <v>0.82</v>
      </c>
      <c r="J101" s="31">
        <v>0</v>
      </c>
      <c r="K101" s="31">
        <v>0.3</v>
      </c>
      <c r="L101" s="31">
        <v>33.53</v>
      </c>
      <c r="M101" s="31">
        <v>359.77</v>
      </c>
      <c r="N101" s="29"/>
    </row>
    <row r="102" spans="1:14" x14ac:dyDescent="0.2">
      <c r="A102" s="27">
        <v>342</v>
      </c>
      <c r="B102" s="66" t="s">
        <v>99</v>
      </c>
      <c r="C102" s="116" t="s">
        <v>121</v>
      </c>
      <c r="D102" s="108">
        <v>57.73</v>
      </c>
      <c r="E102" s="31">
        <v>187.5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28.32</v>
      </c>
      <c r="M102" s="31">
        <v>273.55</v>
      </c>
      <c r="N102" s="29"/>
    </row>
    <row r="103" spans="1:14" x14ac:dyDescent="0.2">
      <c r="A103" s="30">
        <v>344</v>
      </c>
      <c r="B103" s="117" t="s">
        <v>100</v>
      </c>
      <c r="C103" s="116" t="s">
        <v>121</v>
      </c>
      <c r="D103" s="108">
        <v>4.96</v>
      </c>
      <c r="E103" s="31">
        <v>144.47</v>
      </c>
      <c r="F103" s="31">
        <v>7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24.6</v>
      </c>
      <c r="M103" s="31">
        <v>181.02</v>
      </c>
      <c r="N103" s="29"/>
    </row>
    <row r="104" spans="1:14" x14ac:dyDescent="0.2">
      <c r="A104" s="30">
        <v>346</v>
      </c>
      <c r="B104" s="117" t="s">
        <v>122</v>
      </c>
      <c r="C104" s="115" t="s">
        <v>119</v>
      </c>
      <c r="D104" s="108">
        <v>0</v>
      </c>
      <c r="E104" s="31">
        <v>71.97</v>
      </c>
      <c r="F104" s="31">
        <v>2.52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4.1900000000000004</v>
      </c>
      <c r="M104" s="31">
        <v>78.680000000000007</v>
      </c>
      <c r="N104" s="29"/>
    </row>
    <row r="105" spans="1:14" x14ac:dyDescent="0.2">
      <c r="A105" s="30">
        <v>347</v>
      </c>
      <c r="B105" s="117" t="s">
        <v>101</v>
      </c>
      <c r="C105" s="116" t="s">
        <v>121</v>
      </c>
      <c r="D105" s="108">
        <v>62.1</v>
      </c>
      <c r="E105" s="31">
        <v>246.33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24.81</v>
      </c>
      <c r="M105" s="31">
        <v>333.24</v>
      </c>
      <c r="N105" s="29"/>
    </row>
    <row r="106" spans="1:14" x14ac:dyDescent="0.2">
      <c r="A106" s="30">
        <v>350</v>
      </c>
      <c r="B106" s="117" t="s">
        <v>102</v>
      </c>
      <c r="C106" s="114" t="s">
        <v>118</v>
      </c>
      <c r="D106" s="110">
        <v>62.33</v>
      </c>
      <c r="E106" s="31">
        <v>132.4</v>
      </c>
      <c r="F106" s="31">
        <v>0</v>
      </c>
      <c r="G106" s="31">
        <v>0</v>
      </c>
      <c r="H106" s="31">
        <v>1.1000000000000001</v>
      </c>
      <c r="I106" s="31">
        <v>6.24</v>
      </c>
      <c r="J106" s="31">
        <v>0</v>
      </c>
      <c r="K106" s="31">
        <v>0</v>
      </c>
      <c r="L106" s="31">
        <v>2.0699999999999998</v>
      </c>
      <c r="M106" s="31">
        <v>204.14</v>
      </c>
      <c r="N106" s="29"/>
    </row>
    <row r="107" spans="1:14" x14ac:dyDescent="0.2">
      <c r="A107" s="32"/>
      <c r="B107" s="161" t="s">
        <v>130</v>
      </c>
      <c r="C107" s="162"/>
      <c r="D107" s="163">
        <f t="shared" ref="D107:M107" si="0">SUM(D6:D106)</f>
        <v>2777.08</v>
      </c>
      <c r="E107" s="164">
        <f t="shared" si="0"/>
        <v>18866.550000000007</v>
      </c>
      <c r="F107" s="164">
        <f t="shared" si="0"/>
        <v>422.79000000000008</v>
      </c>
      <c r="G107" s="164">
        <f t="shared" si="0"/>
        <v>21.68</v>
      </c>
      <c r="H107" s="164">
        <f t="shared" si="0"/>
        <v>7.74</v>
      </c>
      <c r="I107" s="164">
        <f t="shared" si="0"/>
        <v>46.430000000000007</v>
      </c>
      <c r="J107" s="164">
        <f t="shared" si="0"/>
        <v>0</v>
      </c>
      <c r="K107" s="164">
        <f t="shared" si="0"/>
        <v>13.680000000000001</v>
      </c>
      <c r="L107" s="164">
        <f t="shared" si="0"/>
        <v>1651.61</v>
      </c>
      <c r="M107" s="164">
        <f t="shared" si="0"/>
        <v>23807.680000000008</v>
      </c>
    </row>
    <row r="108" spans="1:14" x14ac:dyDescent="0.2">
      <c r="B108" s="170" t="s">
        <v>133</v>
      </c>
      <c r="C108" s="171"/>
      <c r="D108" s="172">
        <f>D107/$M$107</f>
        <v>0.11664639309668137</v>
      </c>
      <c r="E108" s="172">
        <f t="shared" ref="E108:M108" si="1">E107/$M$107</f>
        <v>0.79245646782886869</v>
      </c>
      <c r="F108" s="172">
        <f t="shared" si="1"/>
        <v>1.7758555222516428E-2</v>
      </c>
      <c r="G108" s="172">
        <f t="shared" si="1"/>
        <v>9.1063051922740863E-4</v>
      </c>
      <c r="H108" s="172">
        <f t="shared" si="1"/>
        <v>3.2510517614484059E-4</v>
      </c>
      <c r="I108" s="172">
        <f t="shared" si="1"/>
        <v>1.9502110243417247E-3</v>
      </c>
      <c r="J108" s="172">
        <f t="shared" si="1"/>
        <v>0</v>
      </c>
      <c r="K108" s="172">
        <f t="shared" si="1"/>
        <v>5.7460449737227644E-4</v>
      </c>
      <c r="L108" s="172">
        <f t="shared" si="1"/>
        <v>6.9372992244519385E-2</v>
      </c>
      <c r="M108" s="172">
        <f t="shared" si="1"/>
        <v>1</v>
      </c>
    </row>
    <row r="109" spans="1:14" x14ac:dyDescent="0.2">
      <c r="C109" s="116"/>
    </row>
    <row r="110" spans="1:14" x14ac:dyDescent="0.2">
      <c r="C110" s="116"/>
    </row>
    <row r="111" spans="1:14" x14ac:dyDescent="0.2">
      <c r="C111" s="116"/>
    </row>
    <row r="112" spans="1:14" x14ac:dyDescent="0.2">
      <c r="C112" s="116"/>
    </row>
    <row r="113" spans="3:3" x14ac:dyDescent="0.2">
      <c r="C113" s="116"/>
    </row>
    <row r="114" spans="3:3" x14ac:dyDescent="0.2">
      <c r="C114" s="116"/>
    </row>
    <row r="115" spans="3:3" x14ac:dyDescent="0.2">
      <c r="C115" s="116"/>
    </row>
    <row r="116" spans="3:3" x14ac:dyDescent="0.2">
      <c r="C116" s="116"/>
    </row>
    <row r="117" spans="3:3" x14ac:dyDescent="0.2">
      <c r="C117" s="116"/>
    </row>
    <row r="118" spans="3:3" x14ac:dyDescent="0.2">
      <c r="C118" s="116"/>
    </row>
  </sheetData>
  <pageMargins left="0.5" right="0.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opLeftCell="B1" workbookViewId="0">
      <selection activeCell="B23" sqref="B23"/>
    </sheetView>
  </sheetViews>
  <sheetFormatPr defaultColWidth="8.77734375" defaultRowHeight="15" x14ac:dyDescent="0.2"/>
  <cols>
    <col min="1" max="1" width="4.6640625" style="15" hidden="1" customWidth="1"/>
    <col min="2" max="2" width="12.5546875" style="20" customWidth="1"/>
    <col min="3" max="3" width="9.21875" style="22" bestFit="1" customWidth="1"/>
    <col min="4" max="13" width="10.21875" style="16" customWidth="1"/>
    <col min="14" max="16384" width="8.77734375" style="15"/>
  </cols>
  <sheetData>
    <row r="1" spans="1:14" x14ac:dyDescent="0.2">
      <c r="B1" s="6" t="s">
        <v>138</v>
      </c>
    </row>
    <row r="2" spans="1:14" x14ac:dyDescent="0.2">
      <c r="B2" s="6" t="s">
        <v>139</v>
      </c>
    </row>
    <row r="3" spans="1:14" x14ac:dyDescent="0.2">
      <c r="B3" s="6" t="s">
        <v>107</v>
      </c>
    </row>
    <row r="5" spans="1:14" ht="30" x14ac:dyDescent="0.2">
      <c r="A5" s="33" t="s">
        <v>0</v>
      </c>
      <c r="B5" s="128" t="s">
        <v>103</v>
      </c>
      <c r="C5" s="129" t="s">
        <v>115</v>
      </c>
      <c r="D5" s="130" t="s">
        <v>108</v>
      </c>
      <c r="E5" s="131" t="s">
        <v>109</v>
      </c>
      <c r="F5" s="131" t="s">
        <v>2</v>
      </c>
      <c r="G5" s="131" t="s">
        <v>3</v>
      </c>
      <c r="H5" s="131" t="s">
        <v>113</v>
      </c>
      <c r="I5" s="131" t="s">
        <v>110</v>
      </c>
      <c r="J5" s="131" t="s">
        <v>111</v>
      </c>
      <c r="K5" s="131" t="s">
        <v>112</v>
      </c>
      <c r="L5" s="131" t="s">
        <v>4</v>
      </c>
      <c r="M5" s="131" t="s">
        <v>114</v>
      </c>
    </row>
    <row r="6" spans="1:14" x14ac:dyDescent="0.2">
      <c r="A6" s="26">
        <v>35</v>
      </c>
      <c r="B6" s="34" t="s">
        <v>13</v>
      </c>
      <c r="C6" s="121" t="s">
        <v>127</v>
      </c>
      <c r="D6" s="28">
        <v>211.95</v>
      </c>
      <c r="E6" s="29">
        <v>1661.5</v>
      </c>
      <c r="F6" s="29">
        <v>138.93</v>
      </c>
      <c r="G6" s="29">
        <v>20.8</v>
      </c>
      <c r="H6" s="29">
        <v>0</v>
      </c>
      <c r="I6" s="29">
        <v>5.2</v>
      </c>
      <c r="J6" s="29">
        <v>0</v>
      </c>
      <c r="K6" s="29">
        <v>1.37</v>
      </c>
      <c r="L6" s="29">
        <v>78.709999999999994</v>
      </c>
      <c r="M6" s="29">
        <v>2118.4699999999998</v>
      </c>
      <c r="N6" s="29"/>
    </row>
    <row r="7" spans="1:14" x14ac:dyDescent="0.2">
      <c r="A7" s="26"/>
      <c r="B7" s="139"/>
      <c r="C7" s="140"/>
      <c r="D7" s="95">
        <f>D6/$M$6</f>
        <v>0.10004861999461877</v>
      </c>
      <c r="E7" s="96">
        <f t="shared" ref="E7:L7" si="0">E6/$M$6</f>
        <v>0.78429243746666233</v>
      </c>
      <c r="F7" s="96">
        <f t="shared" si="0"/>
        <v>6.5580348081398371E-2</v>
      </c>
      <c r="G7" s="96">
        <f t="shared" si="0"/>
        <v>9.8184066802928533E-3</v>
      </c>
      <c r="H7" s="96">
        <f t="shared" si="0"/>
        <v>0</v>
      </c>
      <c r="I7" s="96">
        <f t="shared" si="0"/>
        <v>2.4546016700732133E-3</v>
      </c>
      <c r="J7" s="96">
        <f t="shared" si="0"/>
        <v>0</v>
      </c>
      <c r="K7" s="96">
        <f t="shared" si="0"/>
        <v>6.4669313230775053E-4</v>
      </c>
      <c r="L7" s="96">
        <f t="shared" si="0"/>
        <v>3.7154172586819731E-2</v>
      </c>
      <c r="M7" s="96">
        <f>SUM(D7:L7)</f>
        <v>0.99999527961217294</v>
      </c>
      <c r="N7" s="29"/>
    </row>
    <row r="8" spans="1:14" x14ac:dyDescent="0.2">
      <c r="A8" s="26"/>
      <c r="B8" s="34"/>
      <c r="C8" s="121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">
      <c r="A9" s="26"/>
      <c r="B9" s="34"/>
      <c r="C9" s="121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2">
      <c r="A10" s="26">
        <v>48</v>
      </c>
      <c r="B10" s="34" t="s">
        <v>17</v>
      </c>
      <c r="C10" s="122" t="s">
        <v>121</v>
      </c>
      <c r="D10" s="28">
        <v>46.09</v>
      </c>
      <c r="E10" s="29">
        <v>208.02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11.6</v>
      </c>
      <c r="M10" s="29">
        <v>265.70999999999998</v>
      </c>
      <c r="N10" s="29"/>
    </row>
    <row r="11" spans="1:14" x14ac:dyDescent="0.2">
      <c r="A11" s="26">
        <v>93</v>
      </c>
      <c r="B11" s="34" t="s">
        <v>29</v>
      </c>
      <c r="C11" s="122" t="s">
        <v>121</v>
      </c>
      <c r="D11" s="28">
        <v>0.47</v>
      </c>
      <c r="E11" s="29">
        <v>112.99</v>
      </c>
      <c r="F11" s="29">
        <v>13.48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5.92</v>
      </c>
      <c r="M11" s="29">
        <v>132.85</v>
      </c>
      <c r="N11" s="29"/>
    </row>
    <row r="12" spans="1:14" x14ac:dyDescent="0.2">
      <c r="A12" s="26">
        <v>165</v>
      </c>
      <c r="B12" s="34" t="s">
        <v>48</v>
      </c>
      <c r="C12" s="122" t="s">
        <v>121</v>
      </c>
      <c r="D12" s="28">
        <v>3.88</v>
      </c>
      <c r="E12" s="29">
        <v>189.79</v>
      </c>
      <c r="F12" s="29">
        <v>8.3800000000000008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19.98</v>
      </c>
      <c r="M12" s="29">
        <v>222.02</v>
      </c>
      <c r="N12" s="29"/>
    </row>
    <row r="13" spans="1:14" x14ac:dyDescent="0.2">
      <c r="A13" s="26">
        <v>176</v>
      </c>
      <c r="B13" s="34" t="s">
        <v>54</v>
      </c>
      <c r="C13" s="122" t="s">
        <v>121</v>
      </c>
      <c r="D13" s="28">
        <v>35.89</v>
      </c>
      <c r="E13" s="29">
        <v>186.19</v>
      </c>
      <c r="F13" s="29">
        <v>35.32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49.5</v>
      </c>
      <c r="M13" s="29">
        <v>306.89999999999998</v>
      </c>
      <c r="N13" s="29"/>
    </row>
    <row r="14" spans="1:14" x14ac:dyDescent="0.2">
      <c r="A14" s="26">
        <v>178</v>
      </c>
      <c r="B14" s="34" t="s">
        <v>56</v>
      </c>
      <c r="C14" s="122" t="s">
        <v>121</v>
      </c>
      <c r="D14" s="28">
        <v>0.32</v>
      </c>
      <c r="E14" s="29">
        <v>142.46</v>
      </c>
      <c r="F14" s="29">
        <v>6.08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10.99</v>
      </c>
      <c r="M14" s="29">
        <v>159.84</v>
      </c>
      <c r="N14" s="29"/>
    </row>
    <row r="15" spans="1:14" x14ac:dyDescent="0.2">
      <c r="A15" s="26">
        <v>213</v>
      </c>
      <c r="B15" s="34" t="s">
        <v>105</v>
      </c>
      <c r="C15" s="122" t="s">
        <v>121</v>
      </c>
      <c r="D15" s="28">
        <v>10.5</v>
      </c>
      <c r="E15" s="29">
        <v>154.76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18.420000000000002</v>
      </c>
      <c r="M15" s="29">
        <v>183.68</v>
      </c>
      <c r="N15" s="29"/>
    </row>
    <row r="16" spans="1:14" x14ac:dyDescent="0.2">
      <c r="A16" s="26">
        <v>246</v>
      </c>
      <c r="B16" s="34" t="s">
        <v>67</v>
      </c>
      <c r="C16" s="122" t="s">
        <v>121</v>
      </c>
      <c r="D16" s="28">
        <v>30.31</v>
      </c>
      <c r="E16" s="29">
        <v>177.64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7.58</v>
      </c>
      <c r="M16" s="29">
        <v>215.53</v>
      </c>
      <c r="N16" s="29"/>
    </row>
    <row r="17" spans="1:14" x14ac:dyDescent="0.2">
      <c r="A17" s="26">
        <v>284</v>
      </c>
      <c r="B17" s="34" t="s">
        <v>83</v>
      </c>
      <c r="C17" s="122" t="s">
        <v>121</v>
      </c>
      <c r="D17" s="28">
        <v>26.27</v>
      </c>
      <c r="E17" s="29">
        <v>129.88</v>
      </c>
      <c r="F17" s="29">
        <v>14.79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10.54</v>
      </c>
      <c r="M17" s="29">
        <v>181.49</v>
      </c>
      <c r="N17" s="29"/>
    </row>
    <row r="18" spans="1:14" x14ac:dyDescent="0.2">
      <c r="A18" s="30">
        <v>305</v>
      </c>
      <c r="B18" s="34" t="s">
        <v>89</v>
      </c>
      <c r="C18" s="122" t="s">
        <v>121</v>
      </c>
      <c r="D18" s="28">
        <v>25.33</v>
      </c>
      <c r="E18" s="31">
        <v>171.38</v>
      </c>
      <c r="F18" s="31">
        <v>0.82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27.51</v>
      </c>
      <c r="M18" s="31">
        <v>225.03</v>
      </c>
      <c r="N18" s="29"/>
    </row>
    <row r="19" spans="1:14" x14ac:dyDescent="0.2">
      <c r="A19" s="34">
        <v>342</v>
      </c>
      <c r="B19" s="34" t="s">
        <v>99</v>
      </c>
      <c r="C19" s="122" t="s">
        <v>121</v>
      </c>
      <c r="D19" s="28">
        <v>57.73</v>
      </c>
      <c r="E19" s="31">
        <v>187.5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28.32</v>
      </c>
      <c r="M19" s="31">
        <v>273.55</v>
      </c>
      <c r="N19" s="29"/>
    </row>
    <row r="20" spans="1:14" x14ac:dyDescent="0.2">
      <c r="A20" s="30">
        <v>344</v>
      </c>
      <c r="B20" s="34" t="s">
        <v>100</v>
      </c>
      <c r="C20" s="122" t="s">
        <v>121</v>
      </c>
      <c r="D20" s="28">
        <v>4.96</v>
      </c>
      <c r="E20" s="31">
        <v>144.47</v>
      </c>
      <c r="F20" s="31">
        <v>7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24.6</v>
      </c>
      <c r="M20" s="31">
        <v>181.02</v>
      </c>
      <c r="N20" s="29"/>
    </row>
    <row r="21" spans="1:14" x14ac:dyDescent="0.2">
      <c r="A21" s="30">
        <v>347</v>
      </c>
      <c r="B21" s="34" t="s">
        <v>101</v>
      </c>
      <c r="C21" s="122" t="s">
        <v>121</v>
      </c>
      <c r="D21" s="28">
        <v>62.1</v>
      </c>
      <c r="E21" s="31">
        <v>246.33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24.81</v>
      </c>
      <c r="M21" s="31">
        <v>333.24</v>
      </c>
      <c r="N21" s="29"/>
    </row>
    <row r="22" spans="1:14" x14ac:dyDescent="0.2">
      <c r="A22" s="30"/>
      <c r="B22" s="132" t="s">
        <v>124</v>
      </c>
      <c r="C22" s="133"/>
      <c r="D22" s="134">
        <f>SUM(D10:D21)</f>
        <v>303.85000000000002</v>
      </c>
      <c r="E22" s="124">
        <f t="shared" ref="E22:L22" si="1">SUM(E10:E21)</f>
        <v>2051.4100000000003</v>
      </c>
      <c r="F22" s="124">
        <f t="shared" si="1"/>
        <v>85.86999999999999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4">
        <f t="shared" si="1"/>
        <v>0</v>
      </c>
      <c r="K22" s="124">
        <f t="shared" si="1"/>
        <v>0</v>
      </c>
      <c r="L22" s="124">
        <f t="shared" si="1"/>
        <v>239.76999999999998</v>
      </c>
      <c r="M22" s="124">
        <f>SUM(D22:L22)</f>
        <v>2680.9</v>
      </c>
      <c r="N22" s="29"/>
    </row>
    <row r="23" spans="1:14" x14ac:dyDescent="0.2">
      <c r="A23" s="30"/>
      <c r="B23" s="76" t="s">
        <v>131</v>
      </c>
      <c r="C23" s="135"/>
      <c r="D23" s="136">
        <f>D22/$M$22</f>
        <v>0.11333880413294044</v>
      </c>
      <c r="E23" s="137">
        <f t="shared" ref="E23:L23" si="2">E22/$M$22</f>
        <v>0.76519452422693879</v>
      </c>
      <c r="F23" s="137">
        <f t="shared" si="2"/>
        <v>3.203028833600656E-2</v>
      </c>
      <c r="G23" s="137">
        <f t="shared" si="2"/>
        <v>0</v>
      </c>
      <c r="H23" s="137">
        <f t="shared" si="2"/>
        <v>0</v>
      </c>
      <c r="I23" s="137">
        <f t="shared" si="2"/>
        <v>0</v>
      </c>
      <c r="J23" s="137">
        <f t="shared" si="2"/>
        <v>0</v>
      </c>
      <c r="K23" s="137">
        <f t="shared" si="2"/>
        <v>0</v>
      </c>
      <c r="L23" s="137">
        <f t="shared" si="2"/>
        <v>8.9436383304114284E-2</v>
      </c>
      <c r="M23" s="138">
        <f>SUM(D23:L23)</f>
        <v>1</v>
      </c>
      <c r="N23" s="29"/>
    </row>
    <row r="24" spans="1:14" x14ac:dyDescent="0.2">
      <c r="A24" s="30"/>
      <c r="B24" s="34"/>
      <c r="C24" s="122"/>
      <c r="D24" s="28"/>
      <c r="E24" s="31"/>
      <c r="F24" s="31"/>
      <c r="G24" s="31"/>
      <c r="H24" s="31"/>
      <c r="I24" s="31"/>
      <c r="J24" s="31"/>
      <c r="K24" s="31"/>
      <c r="L24" s="31"/>
      <c r="M24" s="31"/>
      <c r="N24" s="29"/>
    </row>
    <row r="25" spans="1:14" x14ac:dyDescent="0.2">
      <c r="A25" s="26">
        <v>30</v>
      </c>
      <c r="B25" s="34" t="s">
        <v>11</v>
      </c>
      <c r="C25" s="120" t="s">
        <v>119</v>
      </c>
      <c r="D25" s="28">
        <v>32.47</v>
      </c>
      <c r="E25" s="29">
        <v>243.88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24.32</v>
      </c>
      <c r="M25" s="29">
        <v>300.67</v>
      </c>
      <c r="N25" s="29"/>
    </row>
    <row r="26" spans="1:14" x14ac:dyDescent="0.2">
      <c r="A26" s="26">
        <v>57</v>
      </c>
      <c r="B26" s="34" t="s">
        <v>21</v>
      </c>
      <c r="C26" s="120" t="s">
        <v>119</v>
      </c>
      <c r="D26" s="28">
        <v>15.24</v>
      </c>
      <c r="E26" s="29">
        <v>86.06</v>
      </c>
      <c r="F26" s="29">
        <v>5.85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0.23</v>
      </c>
      <c r="M26" s="29">
        <v>107.38</v>
      </c>
      <c r="N26" s="29"/>
    </row>
    <row r="27" spans="1:14" x14ac:dyDescent="0.2">
      <c r="A27" s="26">
        <v>71</v>
      </c>
      <c r="B27" s="34" t="s">
        <v>24</v>
      </c>
      <c r="C27" s="120" t="s">
        <v>119</v>
      </c>
      <c r="D27" s="28">
        <v>66.73</v>
      </c>
      <c r="E27" s="29">
        <v>210.53</v>
      </c>
      <c r="F27" s="29">
        <v>0</v>
      </c>
      <c r="G27" s="29">
        <v>0</v>
      </c>
      <c r="H27" s="29">
        <v>0</v>
      </c>
      <c r="I27" s="29">
        <v>4.16</v>
      </c>
      <c r="J27" s="29">
        <v>0</v>
      </c>
      <c r="K27" s="29">
        <v>0</v>
      </c>
      <c r="L27" s="29">
        <v>12.36</v>
      </c>
      <c r="M27" s="29">
        <v>293.77</v>
      </c>
      <c r="N27" s="29"/>
    </row>
    <row r="28" spans="1:14" x14ac:dyDescent="0.2">
      <c r="A28" s="23">
        <v>92</v>
      </c>
      <c r="B28" s="119" t="s">
        <v>28</v>
      </c>
      <c r="C28" s="120" t="s">
        <v>119</v>
      </c>
      <c r="D28" s="24">
        <v>8.2200000000000006</v>
      </c>
      <c r="E28" s="25">
        <v>42.64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2.4700000000000002</v>
      </c>
      <c r="M28" s="25">
        <v>53.33</v>
      </c>
      <c r="N28" s="29"/>
    </row>
    <row r="29" spans="1:14" x14ac:dyDescent="0.2">
      <c r="A29" s="26">
        <v>107</v>
      </c>
      <c r="B29" s="34" t="s">
        <v>33</v>
      </c>
      <c r="C29" s="120" t="s">
        <v>119</v>
      </c>
      <c r="D29" s="28">
        <v>41.7</v>
      </c>
      <c r="E29" s="29">
        <v>165.64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98.99</v>
      </c>
      <c r="M29" s="29">
        <v>306.33</v>
      </c>
      <c r="N29" s="29"/>
    </row>
    <row r="30" spans="1:14" x14ac:dyDescent="0.2">
      <c r="A30" s="26">
        <v>119</v>
      </c>
      <c r="B30" s="34" t="s">
        <v>34</v>
      </c>
      <c r="C30" s="120" t="s">
        <v>119</v>
      </c>
      <c r="D30" s="28">
        <v>7.03</v>
      </c>
      <c r="E30" s="29">
        <v>84.73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6.52</v>
      </c>
      <c r="M30" s="29">
        <v>98.28</v>
      </c>
      <c r="N30" s="29"/>
    </row>
    <row r="31" spans="1:14" x14ac:dyDescent="0.2">
      <c r="A31" s="26">
        <v>144</v>
      </c>
      <c r="B31" s="34" t="s">
        <v>42</v>
      </c>
      <c r="C31" s="120" t="s">
        <v>119</v>
      </c>
      <c r="D31" s="28">
        <v>16.59</v>
      </c>
      <c r="E31" s="29">
        <v>138.16</v>
      </c>
      <c r="F31" s="29">
        <v>0</v>
      </c>
      <c r="G31" s="29">
        <v>0</v>
      </c>
      <c r="H31" s="29">
        <v>3.96</v>
      </c>
      <c r="I31" s="29">
        <v>0</v>
      </c>
      <c r="J31" s="29">
        <v>0</v>
      </c>
      <c r="K31" s="29">
        <v>4.6399999999999997</v>
      </c>
      <c r="L31" s="29">
        <v>17.36</v>
      </c>
      <c r="M31" s="29">
        <v>180.71</v>
      </c>
      <c r="N31" s="29"/>
    </row>
    <row r="32" spans="1:14" x14ac:dyDescent="0.2">
      <c r="A32" s="26">
        <v>163</v>
      </c>
      <c r="B32" s="34" t="s">
        <v>46</v>
      </c>
      <c r="C32" s="120" t="s">
        <v>119</v>
      </c>
      <c r="D32" s="28">
        <v>9.19</v>
      </c>
      <c r="E32" s="29">
        <v>305.58999999999997</v>
      </c>
      <c r="F32" s="29">
        <v>12.16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18.71</v>
      </c>
      <c r="M32" s="29">
        <v>345.65</v>
      </c>
      <c r="N32" s="29"/>
    </row>
    <row r="33" spans="1:14" x14ac:dyDescent="0.2">
      <c r="A33" s="26">
        <v>164</v>
      </c>
      <c r="B33" s="34" t="s">
        <v>47</v>
      </c>
      <c r="C33" s="120" t="s">
        <v>119</v>
      </c>
      <c r="D33" s="28">
        <v>26.61</v>
      </c>
      <c r="E33" s="29">
        <v>136.36000000000001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3.1</v>
      </c>
      <c r="M33" s="29">
        <v>166.07</v>
      </c>
      <c r="N33" s="29"/>
    </row>
    <row r="34" spans="1:14" ht="30" x14ac:dyDescent="0.2">
      <c r="A34" s="26">
        <v>166</v>
      </c>
      <c r="B34" s="34" t="s">
        <v>104</v>
      </c>
      <c r="C34" s="120" t="s">
        <v>119</v>
      </c>
      <c r="D34" s="36">
        <v>23.9</v>
      </c>
      <c r="E34" s="46">
        <v>46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12.51</v>
      </c>
      <c r="M34" s="46">
        <v>82.41</v>
      </c>
      <c r="N34" s="29"/>
    </row>
    <row r="35" spans="1:14" x14ac:dyDescent="0.2">
      <c r="A35" s="26">
        <v>168</v>
      </c>
      <c r="B35" s="34" t="s">
        <v>49</v>
      </c>
      <c r="C35" s="120" t="s">
        <v>119</v>
      </c>
      <c r="D35" s="28">
        <v>0</v>
      </c>
      <c r="E35" s="29">
        <v>128.86000000000001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16.77</v>
      </c>
      <c r="M35" s="29">
        <v>145.63</v>
      </c>
      <c r="N35" s="29"/>
    </row>
    <row r="36" spans="1:14" x14ac:dyDescent="0.2">
      <c r="A36" s="26">
        <v>184</v>
      </c>
      <c r="B36" s="34" t="s">
        <v>57</v>
      </c>
      <c r="C36" s="120" t="s">
        <v>119</v>
      </c>
      <c r="D36" s="28">
        <v>11.41</v>
      </c>
      <c r="E36" s="29">
        <v>86.6</v>
      </c>
      <c r="F36" s="29">
        <v>0</v>
      </c>
      <c r="G36" s="29">
        <v>0</v>
      </c>
      <c r="H36" s="29">
        <v>0</v>
      </c>
      <c r="I36" s="29">
        <v>3.71</v>
      </c>
      <c r="J36" s="29">
        <v>0</v>
      </c>
      <c r="K36" s="29">
        <v>0</v>
      </c>
      <c r="L36" s="29">
        <v>7.33</v>
      </c>
      <c r="M36" s="29">
        <v>109.04</v>
      </c>
      <c r="N36" s="29"/>
    </row>
    <row r="37" spans="1:14" x14ac:dyDescent="0.2">
      <c r="A37" s="26">
        <v>196</v>
      </c>
      <c r="B37" s="34" t="s">
        <v>61</v>
      </c>
      <c r="C37" s="120" t="s">
        <v>119</v>
      </c>
      <c r="D37" s="28">
        <v>0</v>
      </c>
      <c r="E37" s="29">
        <v>30.66</v>
      </c>
      <c r="F37" s="29">
        <v>5.92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0.7</v>
      </c>
      <c r="M37" s="29">
        <v>37.28</v>
      </c>
      <c r="N37" s="29"/>
    </row>
    <row r="38" spans="1:14" x14ac:dyDescent="0.2">
      <c r="A38" s="26">
        <v>229</v>
      </c>
      <c r="B38" s="34" t="s">
        <v>70</v>
      </c>
      <c r="C38" s="120" t="s">
        <v>119</v>
      </c>
      <c r="D38" s="28">
        <v>54.94</v>
      </c>
      <c r="E38" s="29">
        <v>317.95999999999998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8.33</v>
      </c>
      <c r="M38" s="29">
        <v>381.22</v>
      </c>
      <c r="N38" s="29"/>
    </row>
    <row r="39" spans="1:14" x14ac:dyDescent="0.2">
      <c r="A39" s="26">
        <v>248</v>
      </c>
      <c r="B39" s="34" t="s">
        <v>74</v>
      </c>
      <c r="C39" s="120" t="s">
        <v>119</v>
      </c>
      <c r="D39" s="28">
        <v>53.4</v>
      </c>
      <c r="E39" s="29">
        <v>168.91</v>
      </c>
      <c r="F39" s="29">
        <v>27.87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3.07</v>
      </c>
      <c r="M39" s="29">
        <v>253.25</v>
      </c>
      <c r="N39" s="29"/>
    </row>
    <row r="40" spans="1:14" x14ac:dyDescent="0.2">
      <c r="A40" s="26">
        <v>252</v>
      </c>
      <c r="B40" s="34" t="s">
        <v>76</v>
      </c>
      <c r="C40" s="120" t="s">
        <v>119</v>
      </c>
      <c r="D40" s="28">
        <v>3.2</v>
      </c>
      <c r="E40" s="29">
        <v>62.89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7.3</v>
      </c>
      <c r="M40" s="29">
        <v>73.38</v>
      </c>
      <c r="N40" s="29"/>
    </row>
    <row r="41" spans="1:14" x14ac:dyDescent="0.2">
      <c r="A41" s="26">
        <v>258</v>
      </c>
      <c r="B41" s="34" t="s">
        <v>64</v>
      </c>
      <c r="C41" s="120" t="s">
        <v>119</v>
      </c>
      <c r="D41" s="28">
        <v>13.88</v>
      </c>
      <c r="E41" s="29">
        <v>175.92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10.97</v>
      </c>
      <c r="M41" s="29">
        <v>200.77</v>
      </c>
      <c r="N41" s="29"/>
    </row>
    <row r="42" spans="1:14" x14ac:dyDescent="0.2">
      <c r="A42" s="26">
        <v>262</v>
      </c>
      <c r="B42" s="34" t="s">
        <v>77</v>
      </c>
      <c r="C42" s="120" t="s">
        <v>119</v>
      </c>
      <c r="D42" s="28">
        <v>34.549999999999997</v>
      </c>
      <c r="E42" s="29">
        <v>161.53</v>
      </c>
      <c r="F42" s="29">
        <v>4.7699999999999996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22.44</v>
      </c>
      <c r="M42" s="29">
        <v>223.29</v>
      </c>
      <c r="N42" s="29"/>
    </row>
    <row r="43" spans="1:14" x14ac:dyDescent="0.2">
      <c r="A43" s="26">
        <v>291</v>
      </c>
      <c r="B43" s="34" t="s">
        <v>87</v>
      </c>
      <c r="C43" s="120" t="s">
        <v>119</v>
      </c>
      <c r="D43" s="28">
        <v>3.06</v>
      </c>
      <c r="E43" s="29">
        <v>83.5</v>
      </c>
      <c r="F43" s="29">
        <v>0.3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3.69</v>
      </c>
      <c r="M43" s="29">
        <v>90.55</v>
      </c>
      <c r="N43" s="29"/>
    </row>
    <row r="44" spans="1:14" x14ac:dyDescent="0.2">
      <c r="A44" s="26">
        <v>298</v>
      </c>
      <c r="B44" s="34" t="s">
        <v>88</v>
      </c>
      <c r="C44" s="120" t="s">
        <v>119</v>
      </c>
      <c r="D44" s="28">
        <v>22.06</v>
      </c>
      <c r="E44" s="29">
        <v>95.75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8.3000000000000007</v>
      </c>
      <c r="M44" s="29">
        <v>126.11</v>
      </c>
      <c r="N44" s="29"/>
    </row>
    <row r="45" spans="1:14" x14ac:dyDescent="0.2">
      <c r="A45" s="30">
        <v>320</v>
      </c>
      <c r="B45" s="34" t="s">
        <v>95</v>
      </c>
      <c r="C45" s="120" t="s">
        <v>119</v>
      </c>
      <c r="D45" s="28">
        <v>7.54</v>
      </c>
      <c r="E45" s="31">
        <v>54.3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2.4500000000000002</v>
      </c>
      <c r="M45" s="31">
        <v>64.290000000000006</v>
      </c>
      <c r="N45" s="29"/>
    </row>
    <row r="46" spans="1:14" x14ac:dyDescent="0.2">
      <c r="A46" s="30">
        <v>346</v>
      </c>
      <c r="B46" s="34" t="s">
        <v>122</v>
      </c>
      <c r="C46" s="120" t="s">
        <v>119</v>
      </c>
      <c r="D46" s="28">
        <v>0</v>
      </c>
      <c r="E46" s="31">
        <v>71.97</v>
      </c>
      <c r="F46" s="31">
        <v>2.52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4.1900000000000004</v>
      </c>
      <c r="M46" s="31">
        <v>78.680000000000007</v>
      </c>
      <c r="N46" s="29"/>
    </row>
    <row r="47" spans="1:14" ht="15" customHeight="1" x14ac:dyDescent="0.2">
      <c r="A47" s="30"/>
      <c r="B47" s="132" t="s">
        <v>125</v>
      </c>
      <c r="C47" s="141"/>
      <c r="D47" s="142">
        <f>SUM(D25:D46)</f>
        <v>451.72</v>
      </c>
      <c r="E47" s="143">
        <f t="shared" ref="E47:L47" si="3">SUM(E25:E46)</f>
        <v>2898.4400000000005</v>
      </c>
      <c r="F47" s="143">
        <f t="shared" si="3"/>
        <v>59.389999999999993</v>
      </c>
      <c r="G47" s="143">
        <f t="shared" si="3"/>
        <v>0</v>
      </c>
      <c r="H47" s="143">
        <f t="shared" si="3"/>
        <v>3.96</v>
      </c>
      <c r="I47" s="143">
        <f t="shared" si="3"/>
        <v>7.87</v>
      </c>
      <c r="J47" s="143">
        <f t="shared" si="3"/>
        <v>0</v>
      </c>
      <c r="K47" s="143">
        <f t="shared" si="3"/>
        <v>4.6399999999999997</v>
      </c>
      <c r="L47" s="143">
        <f t="shared" si="3"/>
        <v>292.11</v>
      </c>
      <c r="M47" s="143">
        <f>SUM(D47:L47)</f>
        <v>3718.1300000000006</v>
      </c>
      <c r="N47" s="29"/>
    </row>
    <row r="48" spans="1:14" x14ac:dyDescent="0.2">
      <c r="A48" s="30"/>
      <c r="B48" s="76" t="s">
        <v>131</v>
      </c>
      <c r="C48" s="144"/>
      <c r="D48" s="136">
        <f>D47/$M$47</f>
        <v>0.12149117970592743</v>
      </c>
      <c r="E48" s="137">
        <f t="shared" ref="E48:L48" si="4">E47/$M$47</f>
        <v>0.77954240438069677</v>
      </c>
      <c r="F48" s="137">
        <f t="shared" si="4"/>
        <v>1.5973083243458402E-2</v>
      </c>
      <c r="G48" s="137">
        <f t="shared" si="4"/>
        <v>0</v>
      </c>
      <c r="H48" s="137">
        <f t="shared" si="4"/>
        <v>1.065051517832889E-3</v>
      </c>
      <c r="I48" s="137">
        <f t="shared" si="4"/>
        <v>2.1166554154911201E-3</v>
      </c>
      <c r="J48" s="137">
        <f t="shared" si="4"/>
        <v>0</v>
      </c>
      <c r="K48" s="137">
        <f t="shared" si="4"/>
        <v>1.2479391522082334E-3</v>
      </c>
      <c r="L48" s="137">
        <f t="shared" si="4"/>
        <v>7.8563686584385159E-2</v>
      </c>
      <c r="M48" s="137">
        <f>SUM(D48:L48)</f>
        <v>0.99999999999999989</v>
      </c>
      <c r="N48" s="29"/>
    </row>
    <row r="49" spans="1:14" x14ac:dyDescent="0.2">
      <c r="A49" s="30"/>
      <c r="B49" s="34"/>
      <c r="C49" s="120"/>
      <c r="D49" s="28"/>
      <c r="E49" s="31"/>
      <c r="F49" s="31"/>
      <c r="G49" s="31"/>
      <c r="H49" s="31"/>
      <c r="I49" s="31"/>
      <c r="J49" s="31"/>
      <c r="K49" s="31"/>
      <c r="L49" s="31"/>
      <c r="M49" s="31"/>
      <c r="N49" s="29"/>
    </row>
    <row r="50" spans="1:14" x14ac:dyDescent="0.2">
      <c r="A50" s="26">
        <v>2</v>
      </c>
      <c r="B50" s="34" t="s">
        <v>5</v>
      </c>
      <c r="C50" s="121" t="s">
        <v>116</v>
      </c>
      <c r="D50" s="28">
        <v>30.37</v>
      </c>
      <c r="E50" s="29">
        <v>211.17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11.74</v>
      </c>
      <c r="M50" s="29">
        <v>253.28</v>
      </c>
      <c r="N50" s="29"/>
    </row>
    <row r="51" spans="1:14" x14ac:dyDescent="0.2">
      <c r="A51" s="26">
        <v>10</v>
      </c>
      <c r="B51" s="34" t="s">
        <v>6</v>
      </c>
      <c r="C51" s="121" t="s">
        <v>116</v>
      </c>
      <c r="D51" s="28">
        <v>18.64</v>
      </c>
      <c r="E51" s="29">
        <v>204.42</v>
      </c>
      <c r="F51" s="29">
        <v>3.05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23.54</v>
      </c>
      <c r="M51" s="29">
        <v>250.12</v>
      </c>
      <c r="N51" s="29"/>
    </row>
    <row r="52" spans="1:14" x14ac:dyDescent="0.2">
      <c r="A52" s="26">
        <v>23</v>
      </c>
      <c r="B52" s="34" t="s">
        <v>8</v>
      </c>
      <c r="C52" s="121" t="s">
        <v>116</v>
      </c>
      <c r="D52" s="28">
        <v>20.67</v>
      </c>
      <c r="E52" s="29">
        <v>140.34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5.97</v>
      </c>
      <c r="L52" s="29">
        <v>17.89</v>
      </c>
      <c r="M52" s="29">
        <v>184.87</v>
      </c>
      <c r="N52" s="29"/>
    </row>
    <row r="53" spans="1:14" x14ac:dyDescent="0.2">
      <c r="A53" s="26">
        <v>26</v>
      </c>
      <c r="B53" s="34" t="s">
        <v>10</v>
      </c>
      <c r="C53" s="121" t="s">
        <v>116</v>
      </c>
      <c r="D53" s="28">
        <v>15.47</v>
      </c>
      <c r="E53" s="29">
        <v>144.19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15.15</v>
      </c>
      <c r="M53" s="29">
        <v>174.81</v>
      </c>
      <c r="N53" s="29"/>
    </row>
    <row r="54" spans="1:14" x14ac:dyDescent="0.2">
      <c r="A54" s="26">
        <v>34</v>
      </c>
      <c r="B54" s="34" t="s">
        <v>12</v>
      </c>
      <c r="C54" s="121" t="s">
        <v>116</v>
      </c>
      <c r="D54" s="28">
        <v>26.45</v>
      </c>
      <c r="E54" s="29">
        <v>108.59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0.3</v>
      </c>
      <c r="M54" s="29">
        <v>135.34</v>
      </c>
      <c r="N54" s="29"/>
    </row>
    <row r="55" spans="1:14" x14ac:dyDescent="0.2">
      <c r="A55" s="26">
        <v>37</v>
      </c>
      <c r="B55" s="34" t="s">
        <v>14</v>
      </c>
      <c r="C55" s="121" t="s">
        <v>116</v>
      </c>
      <c r="D55" s="28">
        <v>29.65</v>
      </c>
      <c r="E55" s="29">
        <v>62.98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0.45</v>
      </c>
      <c r="M55" s="29">
        <v>93.08</v>
      </c>
      <c r="N55" s="29"/>
    </row>
    <row r="56" spans="1:14" x14ac:dyDescent="0.2">
      <c r="A56" s="26">
        <v>49</v>
      </c>
      <c r="B56" s="34" t="s">
        <v>18</v>
      </c>
      <c r="C56" s="121" t="s">
        <v>116</v>
      </c>
      <c r="D56" s="28">
        <v>9.7899999999999991</v>
      </c>
      <c r="E56" s="29">
        <v>250.25</v>
      </c>
      <c r="F56" s="29">
        <v>36.28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15.67</v>
      </c>
      <c r="M56" s="29">
        <v>311.99</v>
      </c>
      <c r="N56" s="29"/>
    </row>
    <row r="57" spans="1:14" x14ac:dyDescent="0.2">
      <c r="A57" s="26">
        <v>51</v>
      </c>
      <c r="B57" s="34" t="s">
        <v>20</v>
      </c>
      <c r="C57" s="121" t="s">
        <v>116</v>
      </c>
      <c r="D57" s="28">
        <v>0</v>
      </c>
      <c r="E57" s="29">
        <v>99.69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0.84</v>
      </c>
      <c r="M57" s="29">
        <v>100.54</v>
      </c>
      <c r="N57" s="29"/>
    </row>
    <row r="58" spans="1:14" x14ac:dyDescent="0.2">
      <c r="A58" s="26">
        <v>67</v>
      </c>
      <c r="B58" s="34" t="s">
        <v>23</v>
      </c>
      <c r="C58" s="121" t="s">
        <v>116</v>
      </c>
      <c r="D58" s="28">
        <v>22.9</v>
      </c>
      <c r="E58" s="29">
        <v>206.86</v>
      </c>
      <c r="F58" s="29">
        <v>0</v>
      </c>
      <c r="G58" s="29">
        <v>0</v>
      </c>
      <c r="H58" s="29">
        <v>0</v>
      </c>
      <c r="I58" s="29">
        <v>1.61</v>
      </c>
      <c r="J58" s="29">
        <v>0</v>
      </c>
      <c r="K58" s="29">
        <v>0</v>
      </c>
      <c r="L58" s="29">
        <v>29.13</v>
      </c>
      <c r="M58" s="29">
        <v>260.5</v>
      </c>
      <c r="N58" s="29"/>
    </row>
    <row r="59" spans="1:14" x14ac:dyDescent="0.2">
      <c r="A59" s="26">
        <v>155</v>
      </c>
      <c r="B59" s="34" t="s">
        <v>43</v>
      </c>
      <c r="C59" s="121" t="s">
        <v>116</v>
      </c>
      <c r="D59" s="28">
        <v>85.5</v>
      </c>
      <c r="E59" s="29">
        <v>253.3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24.07</v>
      </c>
      <c r="M59" s="29">
        <v>362.87</v>
      </c>
      <c r="N59" s="29"/>
    </row>
    <row r="60" spans="1:14" x14ac:dyDescent="0.2">
      <c r="A60" s="26">
        <v>157</v>
      </c>
      <c r="B60" s="34" t="s">
        <v>44</v>
      </c>
      <c r="C60" s="121" t="s">
        <v>116</v>
      </c>
      <c r="D60" s="28">
        <v>22.76</v>
      </c>
      <c r="E60" s="29">
        <v>102.23</v>
      </c>
      <c r="F60" s="29">
        <v>0</v>
      </c>
      <c r="G60" s="29">
        <v>0.88</v>
      </c>
      <c r="H60" s="29">
        <v>0</v>
      </c>
      <c r="I60" s="29">
        <v>0</v>
      </c>
      <c r="J60" s="29">
        <v>0</v>
      </c>
      <c r="K60" s="29">
        <v>0</v>
      </c>
      <c r="L60" s="29">
        <v>2.94</v>
      </c>
      <c r="M60" s="29">
        <v>128.81</v>
      </c>
      <c r="N60" s="29"/>
    </row>
    <row r="61" spans="1:14" x14ac:dyDescent="0.2">
      <c r="A61" s="26">
        <v>158</v>
      </c>
      <c r="B61" s="34" t="s">
        <v>45</v>
      </c>
      <c r="C61" s="121" t="s">
        <v>116</v>
      </c>
      <c r="D61" s="28">
        <v>56.31</v>
      </c>
      <c r="E61" s="29">
        <v>120.16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9.2799999999999994</v>
      </c>
      <c r="M61" s="29">
        <v>185.75</v>
      </c>
      <c r="N61" s="29"/>
    </row>
    <row r="62" spans="1:14" x14ac:dyDescent="0.2">
      <c r="A62" s="26">
        <v>174</v>
      </c>
      <c r="B62" s="34" t="s">
        <v>52</v>
      </c>
      <c r="C62" s="121" t="s">
        <v>116</v>
      </c>
      <c r="D62" s="28">
        <v>0.08</v>
      </c>
      <c r="E62" s="29">
        <v>69.36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9.1300000000000008</v>
      </c>
      <c r="M62" s="29">
        <v>78.569999999999993</v>
      </c>
      <c r="N62" s="29"/>
    </row>
    <row r="63" spans="1:14" x14ac:dyDescent="0.2">
      <c r="A63" s="26">
        <v>274</v>
      </c>
      <c r="B63" s="34" t="s">
        <v>81</v>
      </c>
      <c r="C63" s="121" t="s">
        <v>116</v>
      </c>
      <c r="D63" s="28">
        <v>26.22</v>
      </c>
      <c r="E63" s="29">
        <v>179.41</v>
      </c>
      <c r="F63" s="29">
        <v>7.64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18.82</v>
      </c>
      <c r="M63" s="29">
        <v>232.09</v>
      </c>
      <c r="N63" s="29"/>
    </row>
    <row r="64" spans="1:14" x14ac:dyDescent="0.2">
      <c r="A64" s="26">
        <v>286</v>
      </c>
      <c r="B64" s="34" t="s">
        <v>85</v>
      </c>
      <c r="C64" s="121" t="s">
        <v>116</v>
      </c>
      <c r="D64" s="28">
        <v>0.21</v>
      </c>
      <c r="E64" s="29">
        <v>103.88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14.8</v>
      </c>
      <c r="M64" s="29">
        <v>118.9</v>
      </c>
      <c r="N64" s="29"/>
    </row>
    <row r="65" spans="1:14" x14ac:dyDescent="0.2">
      <c r="A65" s="30">
        <v>308</v>
      </c>
      <c r="B65" s="34" t="s">
        <v>91</v>
      </c>
      <c r="C65" s="121" t="s">
        <v>116</v>
      </c>
      <c r="D65" s="28">
        <v>39.61</v>
      </c>
      <c r="E65" s="31">
        <v>235.37</v>
      </c>
      <c r="F65" s="31">
        <v>0.6</v>
      </c>
      <c r="G65" s="31">
        <v>0</v>
      </c>
      <c r="H65" s="31">
        <v>0</v>
      </c>
      <c r="I65" s="31">
        <v>7.48</v>
      </c>
      <c r="J65" s="31">
        <v>0</v>
      </c>
      <c r="K65" s="31">
        <v>0.16</v>
      </c>
      <c r="L65" s="31">
        <v>74.03</v>
      </c>
      <c r="M65" s="31">
        <v>357.26</v>
      </c>
      <c r="N65" s="29"/>
    </row>
    <row r="66" spans="1:14" x14ac:dyDescent="0.2">
      <c r="A66" s="30">
        <v>314</v>
      </c>
      <c r="B66" s="34" t="s">
        <v>92</v>
      </c>
      <c r="C66" s="121" t="s">
        <v>116</v>
      </c>
      <c r="D66" s="28">
        <v>2.38</v>
      </c>
      <c r="E66" s="31">
        <v>151.44</v>
      </c>
      <c r="F66" s="31">
        <v>7.41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2.4900000000000002</v>
      </c>
      <c r="M66" s="31">
        <v>163.72999999999999</v>
      </c>
      <c r="N66" s="29"/>
    </row>
    <row r="67" spans="1:14" ht="30" x14ac:dyDescent="0.2">
      <c r="A67" s="30"/>
      <c r="B67" s="132" t="s">
        <v>126</v>
      </c>
      <c r="C67" s="145"/>
      <c r="D67" s="142">
        <f>SUM(D50:D66)</f>
        <v>407.00999999999993</v>
      </c>
      <c r="E67" s="143">
        <f t="shared" ref="E67:L67" si="5">SUM(E50:E66)</f>
        <v>2643.6400000000003</v>
      </c>
      <c r="F67" s="143">
        <f t="shared" si="5"/>
        <v>54.980000000000004</v>
      </c>
      <c r="G67" s="143">
        <f t="shared" si="5"/>
        <v>0.88</v>
      </c>
      <c r="H67" s="143">
        <f t="shared" si="5"/>
        <v>0</v>
      </c>
      <c r="I67" s="143">
        <f t="shared" si="5"/>
        <v>9.09</v>
      </c>
      <c r="J67" s="143">
        <f t="shared" si="5"/>
        <v>0</v>
      </c>
      <c r="K67" s="143">
        <f t="shared" si="5"/>
        <v>6.13</v>
      </c>
      <c r="L67" s="143">
        <f t="shared" si="5"/>
        <v>270.27</v>
      </c>
      <c r="M67" s="143">
        <f>SUM(D67:L67)</f>
        <v>3392.0000000000005</v>
      </c>
      <c r="N67" s="29"/>
    </row>
    <row r="68" spans="1:14" x14ac:dyDescent="0.2">
      <c r="A68" s="30"/>
      <c r="B68" s="76" t="s">
        <v>131</v>
      </c>
      <c r="C68" s="146"/>
      <c r="D68" s="136">
        <f>D67/$M$67</f>
        <v>0.11999115566037732</v>
      </c>
      <c r="E68" s="137">
        <f t="shared" ref="E68:L68" si="6">E67/$M$67</f>
        <v>0.77937500000000004</v>
      </c>
      <c r="F68" s="137">
        <f t="shared" si="6"/>
        <v>1.6208726415094337E-2</v>
      </c>
      <c r="G68" s="137">
        <f t="shared" si="6"/>
        <v>2.594339622641509E-4</v>
      </c>
      <c r="H68" s="137">
        <f t="shared" si="6"/>
        <v>0</v>
      </c>
      <c r="I68" s="137">
        <f t="shared" si="6"/>
        <v>2.6798349056603769E-3</v>
      </c>
      <c r="J68" s="137">
        <f t="shared" si="6"/>
        <v>0</v>
      </c>
      <c r="K68" s="137">
        <f t="shared" si="6"/>
        <v>1.8071933962264149E-3</v>
      </c>
      <c r="L68" s="137">
        <f t="shared" si="6"/>
        <v>7.9678655660377337E-2</v>
      </c>
      <c r="M68" s="137">
        <f>SUM(D68:L68)</f>
        <v>0.99999999999999989</v>
      </c>
      <c r="N68" s="29"/>
    </row>
    <row r="69" spans="1:14" x14ac:dyDescent="0.2">
      <c r="A69" s="30"/>
      <c r="B69" s="34"/>
      <c r="C69" s="121"/>
      <c r="D69" s="28"/>
      <c r="E69" s="31"/>
      <c r="F69" s="31"/>
      <c r="G69" s="31"/>
      <c r="H69" s="31"/>
      <c r="I69" s="31"/>
      <c r="J69" s="31"/>
      <c r="K69" s="31"/>
      <c r="L69" s="31"/>
      <c r="M69" s="31"/>
      <c r="N69" s="29"/>
    </row>
    <row r="70" spans="1:14" x14ac:dyDescent="0.2">
      <c r="A70" s="26">
        <v>40</v>
      </c>
      <c r="B70" s="34" t="s">
        <v>15</v>
      </c>
      <c r="C70" s="121" t="s">
        <v>120</v>
      </c>
      <c r="D70" s="28">
        <v>55.79</v>
      </c>
      <c r="E70" s="29">
        <v>210.11</v>
      </c>
      <c r="F70" s="29">
        <v>0.25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43.76</v>
      </c>
      <c r="M70" s="29">
        <v>309.91000000000003</v>
      </c>
      <c r="N70" s="29"/>
    </row>
    <row r="71" spans="1:14" x14ac:dyDescent="0.2">
      <c r="A71" s="26">
        <v>65</v>
      </c>
      <c r="B71" s="34" t="s">
        <v>22</v>
      </c>
      <c r="C71" s="121" t="s">
        <v>120</v>
      </c>
      <c r="D71" s="28">
        <v>6.5</v>
      </c>
      <c r="E71" s="29">
        <v>62.22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20.420000000000002</v>
      </c>
      <c r="M71" s="29">
        <v>89.14</v>
      </c>
      <c r="N71" s="29"/>
    </row>
    <row r="72" spans="1:14" x14ac:dyDescent="0.2">
      <c r="A72" s="26">
        <v>82</v>
      </c>
      <c r="B72" s="34" t="s">
        <v>27</v>
      </c>
      <c r="C72" s="121" t="s">
        <v>120</v>
      </c>
      <c r="D72" s="28">
        <v>44.45</v>
      </c>
      <c r="E72" s="29">
        <v>203.68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14.02</v>
      </c>
      <c r="M72" s="29">
        <v>262.14999999999998</v>
      </c>
      <c r="N72" s="29"/>
    </row>
    <row r="73" spans="1:14" x14ac:dyDescent="0.2">
      <c r="A73" s="26">
        <v>122</v>
      </c>
      <c r="B73" s="34" t="s">
        <v>35</v>
      </c>
      <c r="C73" s="121" t="s">
        <v>120</v>
      </c>
      <c r="D73" s="28">
        <v>26.22</v>
      </c>
      <c r="E73" s="29">
        <v>169.03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3.17</v>
      </c>
      <c r="M73" s="29">
        <v>198.42</v>
      </c>
      <c r="N73" s="29"/>
    </row>
    <row r="74" spans="1:14" x14ac:dyDescent="0.2">
      <c r="A74" s="26">
        <v>131</v>
      </c>
      <c r="B74" s="34" t="s">
        <v>36</v>
      </c>
      <c r="C74" s="121" t="s">
        <v>120</v>
      </c>
      <c r="D74" s="28">
        <v>39.53</v>
      </c>
      <c r="E74" s="29">
        <v>215.79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12.54</v>
      </c>
      <c r="M74" s="29">
        <v>267.86</v>
      </c>
      <c r="N74" s="29"/>
    </row>
    <row r="75" spans="1:14" x14ac:dyDescent="0.2">
      <c r="A75" s="26">
        <v>133</v>
      </c>
      <c r="B75" s="34" t="s">
        <v>37</v>
      </c>
      <c r="C75" s="121" t="s">
        <v>120</v>
      </c>
      <c r="D75" s="28">
        <v>4.51</v>
      </c>
      <c r="E75" s="29">
        <v>72.56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18.079999999999998</v>
      </c>
      <c r="M75" s="29">
        <v>95.14</v>
      </c>
      <c r="N75" s="29"/>
    </row>
    <row r="76" spans="1:14" x14ac:dyDescent="0.2">
      <c r="A76" s="26">
        <v>142</v>
      </c>
      <c r="B76" s="34" t="s">
        <v>41</v>
      </c>
      <c r="C76" s="121" t="s">
        <v>120</v>
      </c>
      <c r="D76" s="28">
        <v>4.76</v>
      </c>
      <c r="E76" s="29">
        <v>99.56</v>
      </c>
      <c r="F76" s="29">
        <v>1.37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1.29</v>
      </c>
      <c r="M76" s="29">
        <v>106.98</v>
      </c>
      <c r="N76" s="29"/>
    </row>
    <row r="77" spans="1:14" x14ac:dyDescent="0.2">
      <c r="A77" s="26">
        <v>171</v>
      </c>
      <c r="B77" s="34" t="s">
        <v>51</v>
      </c>
      <c r="C77" s="121" t="s">
        <v>120</v>
      </c>
      <c r="D77" s="28">
        <v>24.68</v>
      </c>
      <c r="E77" s="29">
        <v>256.66000000000003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35.270000000000003</v>
      </c>
      <c r="M77" s="29">
        <v>316.60000000000002</v>
      </c>
      <c r="N77" s="29"/>
    </row>
    <row r="78" spans="1:14" x14ac:dyDescent="0.2">
      <c r="A78" s="26">
        <v>189</v>
      </c>
      <c r="B78" s="34" t="s">
        <v>60</v>
      </c>
      <c r="C78" s="121" t="s">
        <v>120</v>
      </c>
      <c r="D78" s="28">
        <v>39.56</v>
      </c>
      <c r="E78" s="29">
        <v>191.34</v>
      </c>
      <c r="F78" s="29">
        <v>25.51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10.050000000000001</v>
      </c>
      <c r="M78" s="29">
        <v>266.45999999999998</v>
      </c>
      <c r="N78" s="29"/>
    </row>
    <row r="79" spans="1:14" x14ac:dyDescent="0.2">
      <c r="A79" s="26">
        <v>219</v>
      </c>
      <c r="B79" s="34" t="s">
        <v>68</v>
      </c>
      <c r="C79" s="121" t="s">
        <v>120</v>
      </c>
      <c r="D79" s="28">
        <v>26.19</v>
      </c>
      <c r="E79" s="29">
        <v>132.65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19.920000000000002</v>
      </c>
      <c r="M79" s="29">
        <v>178.76</v>
      </c>
      <c r="N79" s="29"/>
    </row>
    <row r="80" spans="1:14" x14ac:dyDescent="0.2">
      <c r="A80" s="26">
        <v>231</v>
      </c>
      <c r="B80" s="34" t="s">
        <v>71</v>
      </c>
      <c r="C80" s="121" t="s">
        <v>120</v>
      </c>
      <c r="D80" s="28">
        <v>18.670000000000002</v>
      </c>
      <c r="E80" s="29">
        <v>179.46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22.03</v>
      </c>
      <c r="M80" s="29">
        <v>220.16</v>
      </c>
      <c r="N80" s="29"/>
    </row>
    <row r="81" spans="1:14" x14ac:dyDescent="0.2">
      <c r="A81" s="26">
        <v>243</v>
      </c>
      <c r="B81" s="34" t="s">
        <v>72</v>
      </c>
      <c r="C81" s="121" t="s">
        <v>120</v>
      </c>
      <c r="D81" s="28">
        <v>29.88</v>
      </c>
      <c r="E81" s="29">
        <v>386.86</v>
      </c>
      <c r="F81" s="29">
        <v>29.07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43.72</v>
      </c>
      <c r="M81" s="29">
        <v>489.52</v>
      </c>
      <c r="N81" s="29"/>
    </row>
    <row r="82" spans="1:14" x14ac:dyDescent="0.2">
      <c r="A82" s="26">
        <v>244</v>
      </c>
      <c r="B82" s="34" t="s">
        <v>73</v>
      </c>
      <c r="C82" s="121" t="s">
        <v>120</v>
      </c>
      <c r="D82" s="28">
        <v>41.28</v>
      </c>
      <c r="E82" s="29">
        <v>194.02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0.24</v>
      </c>
      <c r="L82" s="29">
        <v>18.8</v>
      </c>
      <c r="M82" s="29">
        <v>254.34</v>
      </c>
      <c r="N82" s="29"/>
    </row>
    <row r="83" spans="1:14" x14ac:dyDescent="0.2">
      <c r="A83" s="26">
        <v>251</v>
      </c>
      <c r="B83" s="34" t="s">
        <v>75</v>
      </c>
      <c r="C83" s="121" t="s">
        <v>120</v>
      </c>
      <c r="D83" s="28">
        <v>8.74</v>
      </c>
      <c r="E83" s="29">
        <v>95.28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8.1300000000000008</v>
      </c>
      <c r="M83" s="29">
        <v>112.15</v>
      </c>
      <c r="N83" s="29"/>
    </row>
    <row r="84" spans="1:14" x14ac:dyDescent="0.2">
      <c r="A84" s="26">
        <v>264</v>
      </c>
      <c r="B84" s="34" t="s">
        <v>78</v>
      </c>
      <c r="C84" s="121" t="s">
        <v>120</v>
      </c>
      <c r="D84" s="28">
        <v>10.23</v>
      </c>
      <c r="E84" s="29">
        <v>202.15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23.59</v>
      </c>
      <c r="M84" s="29">
        <v>235.97</v>
      </c>
      <c r="N84" s="29"/>
    </row>
    <row r="85" spans="1:14" x14ac:dyDescent="0.2">
      <c r="A85" s="30">
        <v>336</v>
      </c>
      <c r="B85" s="34" t="s">
        <v>98</v>
      </c>
      <c r="C85" s="121" t="s">
        <v>120</v>
      </c>
      <c r="D85" s="28">
        <v>45.18</v>
      </c>
      <c r="E85" s="31">
        <v>279.54000000000002</v>
      </c>
      <c r="F85" s="31">
        <v>0</v>
      </c>
      <c r="G85" s="31">
        <v>0</v>
      </c>
      <c r="H85" s="31">
        <v>0.4</v>
      </c>
      <c r="I85" s="31">
        <v>0.82</v>
      </c>
      <c r="J85" s="31">
        <v>0</v>
      </c>
      <c r="K85" s="31">
        <v>0.3</v>
      </c>
      <c r="L85" s="31">
        <v>33.53</v>
      </c>
      <c r="M85" s="31">
        <v>359.77</v>
      </c>
      <c r="N85" s="29"/>
    </row>
    <row r="86" spans="1:14" ht="30" x14ac:dyDescent="0.2">
      <c r="A86" s="30"/>
      <c r="B86" s="132" t="s">
        <v>140</v>
      </c>
      <c r="C86" s="145"/>
      <c r="D86" s="134">
        <f>SUM(D70:D85)</f>
        <v>426.17</v>
      </c>
      <c r="E86" s="124">
        <f t="shared" ref="E86:L86" si="7">SUM(E70:E85)</f>
        <v>2950.9100000000003</v>
      </c>
      <c r="F86" s="124">
        <f t="shared" si="7"/>
        <v>56.2</v>
      </c>
      <c r="G86" s="124">
        <f t="shared" si="7"/>
        <v>0</v>
      </c>
      <c r="H86" s="124">
        <f t="shared" si="7"/>
        <v>0.4</v>
      </c>
      <c r="I86" s="124">
        <f t="shared" si="7"/>
        <v>0.82</v>
      </c>
      <c r="J86" s="124">
        <f t="shared" si="7"/>
        <v>0</v>
      </c>
      <c r="K86" s="124">
        <f t="shared" si="7"/>
        <v>0.54</v>
      </c>
      <c r="L86" s="124">
        <f t="shared" si="7"/>
        <v>328.32000000000005</v>
      </c>
      <c r="M86" s="124">
        <f>SUM(D86:L86)</f>
        <v>3763.3600000000006</v>
      </c>
      <c r="N86" s="29"/>
    </row>
    <row r="87" spans="1:14" x14ac:dyDescent="0.2">
      <c r="A87" s="30"/>
      <c r="B87" s="76" t="s">
        <v>131</v>
      </c>
      <c r="C87" s="146"/>
      <c r="D87" s="136">
        <f>D86/$M$86</f>
        <v>0.11324189022575569</v>
      </c>
      <c r="E87" s="137">
        <f t="shared" ref="E87:L87" si="8">E86/$M$86</f>
        <v>0.78411579014497679</v>
      </c>
      <c r="F87" s="137">
        <f t="shared" si="8"/>
        <v>1.4933463713277495E-2</v>
      </c>
      <c r="G87" s="137">
        <f t="shared" si="8"/>
        <v>0</v>
      </c>
      <c r="H87" s="137">
        <f t="shared" si="8"/>
        <v>1.0628799795927043E-4</v>
      </c>
      <c r="I87" s="137">
        <f t="shared" si="8"/>
        <v>2.1789039581650434E-4</v>
      </c>
      <c r="J87" s="137">
        <f t="shared" si="8"/>
        <v>0</v>
      </c>
      <c r="K87" s="137">
        <f t="shared" si="8"/>
        <v>1.4348879724501509E-4</v>
      </c>
      <c r="L87" s="137">
        <f t="shared" si="8"/>
        <v>8.7241188724969179E-2</v>
      </c>
      <c r="M87" s="137">
        <f>SUM(D87:L87)</f>
        <v>1</v>
      </c>
      <c r="N87" s="29"/>
    </row>
    <row r="88" spans="1:14" x14ac:dyDescent="0.2">
      <c r="A88" s="30"/>
      <c r="B88" s="34"/>
      <c r="C88" s="121"/>
      <c r="D88" s="28"/>
      <c r="E88" s="31"/>
      <c r="F88" s="31"/>
      <c r="G88" s="31"/>
      <c r="H88" s="31"/>
      <c r="I88" s="31"/>
      <c r="J88" s="31"/>
      <c r="K88" s="31"/>
      <c r="L88" s="31"/>
      <c r="M88" s="31"/>
      <c r="N88" s="29"/>
    </row>
    <row r="89" spans="1:14" x14ac:dyDescent="0.2">
      <c r="A89" s="26">
        <v>25</v>
      </c>
      <c r="B89" s="34" t="s">
        <v>9</v>
      </c>
      <c r="C89" s="121" t="s">
        <v>118</v>
      </c>
      <c r="D89" s="28">
        <v>23.05</v>
      </c>
      <c r="E89" s="29">
        <v>174.94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3.53</v>
      </c>
      <c r="M89" s="29">
        <v>201.52</v>
      </c>
      <c r="N89" s="29"/>
    </row>
    <row r="90" spans="1:14" x14ac:dyDescent="0.2">
      <c r="A90" s="26">
        <v>50</v>
      </c>
      <c r="B90" s="34" t="s">
        <v>19</v>
      </c>
      <c r="C90" s="121" t="s">
        <v>118</v>
      </c>
      <c r="D90" s="28">
        <v>46.39</v>
      </c>
      <c r="E90" s="29">
        <v>180.88</v>
      </c>
      <c r="F90" s="29">
        <v>3.22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10.8</v>
      </c>
      <c r="M90" s="29">
        <v>241.29</v>
      </c>
      <c r="N90" s="29"/>
    </row>
    <row r="91" spans="1:14" x14ac:dyDescent="0.2">
      <c r="A91" s="26">
        <v>73</v>
      </c>
      <c r="B91" s="34" t="s">
        <v>25</v>
      </c>
      <c r="C91" s="121" t="s">
        <v>118</v>
      </c>
      <c r="D91" s="28">
        <v>47.51</v>
      </c>
      <c r="E91" s="29">
        <v>165.36</v>
      </c>
      <c r="F91" s="29">
        <v>0.96</v>
      </c>
      <c r="G91" s="29">
        <v>0</v>
      </c>
      <c r="H91" s="29">
        <v>0</v>
      </c>
      <c r="I91" s="29">
        <v>1.48</v>
      </c>
      <c r="J91" s="29">
        <v>0</v>
      </c>
      <c r="K91" s="29">
        <v>0</v>
      </c>
      <c r="L91" s="29">
        <v>18.600000000000001</v>
      </c>
      <c r="M91" s="29">
        <v>233.92</v>
      </c>
      <c r="N91" s="29"/>
    </row>
    <row r="92" spans="1:14" x14ac:dyDescent="0.2">
      <c r="A92" s="26">
        <v>99</v>
      </c>
      <c r="B92" s="34" t="s">
        <v>30</v>
      </c>
      <c r="C92" s="121" t="s">
        <v>118</v>
      </c>
      <c r="D92" s="28">
        <v>67.069999999999993</v>
      </c>
      <c r="E92" s="29">
        <v>167.82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13.76</v>
      </c>
      <c r="M92" s="29">
        <v>248.65</v>
      </c>
      <c r="N92" s="29"/>
    </row>
    <row r="93" spans="1:14" x14ac:dyDescent="0.2">
      <c r="A93" s="26">
        <v>101</v>
      </c>
      <c r="B93" s="34" t="s">
        <v>32</v>
      </c>
      <c r="C93" s="121" t="s">
        <v>118</v>
      </c>
      <c r="D93" s="28">
        <v>44</v>
      </c>
      <c r="E93" s="29">
        <v>268.01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52.22</v>
      </c>
      <c r="M93" s="29">
        <v>364.23</v>
      </c>
      <c r="N93" s="29"/>
    </row>
    <row r="94" spans="1:14" x14ac:dyDescent="0.2">
      <c r="A94" s="26">
        <v>175</v>
      </c>
      <c r="B94" s="34" t="s">
        <v>53</v>
      </c>
      <c r="C94" s="121" t="s">
        <v>118</v>
      </c>
      <c r="D94" s="28">
        <v>7.0000000000000007E-2</v>
      </c>
      <c r="E94" s="29">
        <v>141.02000000000001</v>
      </c>
      <c r="F94" s="29">
        <v>0</v>
      </c>
      <c r="G94" s="29">
        <v>0</v>
      </c>
      <c r="H94" s="29">
        <v>0.64</v>
      </c>
      <c r="I94" s="29">
        <v>2.62</v>
      </c>
      <c r="J94" s="29">
        <v>0</v>
      </c>
      <c r="K94" s="29">
        <v>0</v>
      </c>
      <c r="L94" s="29">
        <v>5.25</v>
      </c>
      <c r="M94" s="29">
        <v>149.61000000000001</v>
      </c>
      <c r="N94" s="29"/>
    </row>
    <row r="95" spans="1:14" x14ac:dyDescent="0.2">
      <c r="A95" s="26">
        <v>177</v>
      </c>
      <c r="B95" s="34" t="s">
        <v>55</v>
      </c>
      <c r="C95" s="121" t="s">
        <v>118</v>
      </c>
      <c r="D95" s="28">
        <v>1.86</v>
      </c>
      <c r="E95" s="29">
        <v>135.78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6.87</v>
      </c>
      <c r="M95" s="29">
        <v>144.51</v>
      </c>
      <c r="N95" s="29"/>
    </row>
    <row r="96" spans="1:14" x14ac:dyDescent="0.2">
      <c r="A96" s="26">
        <v>185</v>
      </c>
      <c r="B96" s="34" t="s">
        <v>58</v>
      </c>
      <c r="C96" s="121" t="s">
        <v>118</v>
      </c>
      <c r="D96" s="28">
        <v>40.97</v>
      </c>
      <c r="E96" s="29">
        <v>219.04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6.41</v>
      </c>
      <c r="M96" s="29">
        <v>266.43</v>
      </c>
      <c r="N96" s="29"/>
    </row>
    <row r="97" spans="1:14" x14ac:dyDescent="0.2">
      <c r="A97" s="26">
        <v>187</v>
      </c>
      <c r="B97" s="34" t="s">
        <v>59</v>
      </c>
      <c r="C97" s="121" t="s">
        <v>118</v>
      </c>
      <c r="D97" s="28">
        <v>0.08</v>
      </c>
      <c r="E97" s="29">
        <v>99.13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2.25</v>
      </c>
      <c r="M97" s="29">
        <v>101.45</v>
      </c>
      <c r="N97" s="29"/>
    </row>
    <row r="98" spans="1:14" x14ac:dyDescent="0.2">
      <c r="A98" s="26">
        <v>208</v>
      </c>
      <c r="B98" s="34" t="s">
        <v>66</v>
      </c>
      <c r="C98" s="121" t="s">
        <v>118</v>
      </c>
      <c r="D98" s="28">
        <v>2.8</v>
      </c>
      <c r="E98" s="29">
        <v>135.54</v>
      </c>
      <c r="F98" s="29">
        <v>0</v>
      </c>
      <c r="G98" s="29">
        <v>0</v>
      </c>
      <c r="H98" s="29">
        <v>0</v>
      </c>
      <c r="I98" s="29">
        <v>10.66</v>
      </c>
      <c r="J98" s="29">
        <v>0</v>
      </c>
      <c r="K98" s="29">
        <v>0</v>
      </c>
      <c r="L98" s="29">
        <v>9.17</v>
      </c>
      <c r="M98" s="29">
        <v>158.16999999999999</v>
      </c>
      <c r="N98" s="29"/>
    </row>
    <row r="99" spans="1:14" x14ac:dyDescent="0.2">
      <c r="A99" s="26">
        <v>220</v>
      </c>
      <c r="B99" s="34" t="s">
        <v>69</v>
      </c>
      <c r="C99" s="121" t="s">
        <v>118</v>
      </c>
      <c r="D99" s="28">
        <v>32.36</v>
      </c>
      <c r="E99" s="29">
        <v>213.82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15.88</v>
      </c>
      <c r="M99" s="29">
        <v>262.06</v>
      </c>
      <c r="N99" s="29"/>
    </row>
    <row r="100" spans="1:14" x14ac:dyDescent="0.2">
      <c r="A100" s="26">
        <v>266</v>
      </c>
      <c r="B100" s="34" t="s">
        <v>79</v>
      </c>
      <c r="C100" s="121" t="s">
        <v>118</v>
      </c>
      <c r="D100" s="28">
        <v>39.909999999999997</v>
      </c>
      <c r="E100" s="29">
        <v>206.02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13.71</v>
      </c>
      <c r="M100" s="29">
        <v>259.64</v>
      </c>
      <c r="N100" s="29"/>
    </row>
    <row r="101" spans="1:14" x14ac:dyDescent="0.2">
      <c r="A101" s="26">
        <v>285</v>
      </c>
      <c r="B101" s="34" t="s">
        <v>84</v>
      </c>
      <c r="C101" s="121" t="s">
        <v>118</v>
      </c>
      <c r="D101" s="28">
        <v>25.04</v>
      </c>
      <c r="E101" s="29">
        <v>215.53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11.65</v>
      </c>
      <c r="M101" s="29">
        <v>252.22</v>
      </c>
      <c r="N101" s="29"/>
    </row>
    <row r="102" spans="1:14" x14ac:dyDescent="0.2">
      <c r="A102" s="30">
        <v>307</v>
      </c>
      <c r="B102" s="34" t="s">
        <v>90</v>
      </c>
      <c r="C102" s="121" t="s">
        <v>118</v>
      </c>
      <c r="D102" s="28">
        <v>27.9</v>
      </c>
      <c r="E102" s="31">
        <v>238.91</v>
      </c>
      <c r="F102" s="31">
        <v>0</v>
      </c>
      <c r="G102" s="31">
        <v>0</v>
      </c>
      <c r="H102" s="31">
        <v>0</v>
      </c>
      <c r="I102" s="31">
        <v>1.31</v>
      </c>
      <c r="J102" s="31">
        <v>0</v>
      </c>
      <c r="K102" s="31">
        <v>0</v>
      </c>
      <c r="L102" s="31">
        <v>13.56</v>
      </c>
      <c r="M102" s="31">
        <v>281.69</v>
      </c>
      <c r="N102" s="29"/>
    </row>
    <row r="103" spans="1:14" x14ac:dyDescent="0.2">
      <c r="A103" s="30">
        <v>335</v>
      </c>
      <c r="B103" s="34" t="s">
        <v>97</v>
      </c>
      <c r="C103" s="121" t="s">
        <v>118</v>
      </c>
      <c r="D103" s="28">
        <v>15.94</v>
      </c>
      <c r="E103" s="31">
        <v>160.6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7.57</v>
      </c>
      <c r="M103" s="31">
        <v>184.12</v>
      </c>
      <c r="N103" s="29"/>
    </row>
    <row r="104" spans="1:14" x14ac:dyDescent="0.2">
      <c r="A104" s="30">
        <v>350</v>
      </c>
      <c r="B104" s="34" t="s">
        <v>102</v>
      </c>
      <c r="C104" s="121" t="s">
        <v>118</v>
      </c>
      <c r="D104" s="28">
        <v>62.33</v>
      </c>
      <c r="E104" s="31">
        <v>132.62</v>
      </c>
      <c r="F104" s="31">
        <v>0</v>
      </c>
      <c r="G104" s="31">
        <v>0</v>
      </c>
      <c r="H104" s="31">
        <v>1.1000000000000001</v>
      </c>
      <c r="I104" s="31">
        <v>6.24</v>
      </c>
      <c r="J104" s="31">
        <v>0</v>
      </c>
      <c r="K104" s="31">
        <v>0</v>
      </c>
      <c r="L104" s="31">
        <v>1.75</v>
      </c>
      <c r="M104" s="31">
        <v>204.03</v>
      </c>
      <c r="N104" s="29"/>
    </row>
    <row r="105" spans="1:14" ht="30" x14ac:dyDescent="0.2">
      <c r="A105" s="30"/>
      <c r="B105" s="132" t="s">
        <v>129</v>
      </c>
      <c r="C105" s="145"/>
      <c r="D105" s="134">
        <f>SUM(D89:D104)</f>
        <v>477.27999999999992</v>
      </c>
      <c r="E105" s="124">
        <f t="shared" ref="E105:L105" si="9">SUM(E89:E104)</f>
        <v>2855.02</v>
      </c>
      <c r="F105" s="124">
        <f t="shared" si="9"/>
        <v>4.18</v>
      </c>
      <c r="G105" s="124">
        <f t="shared" si="9"/>
        <v>0</v>
      </c>
      <c r="H105" s="124">
        <f t="shared" si="9"/>
        <v>1.7400000000000002</v>
      </c>
      <c r="I105" s="124">
        <f t="shared" si="9"/>
        <v>22.310000000000002</v>
      </c>
      <c r="J105" s="124">
        <f t="shared" si="9"/>
        <v>0</v>
      </c>
      <c r="K105" s="124">
        <f t="shared" si="9"/>
        <v>0</v>
      </c>
      <c r="L105" s="124">
        <f t="shared" si="9"/>
        <v>192.98</v>
      </c>
      <c r="M105" s="124">
        <f>SUM(D105:L105)</f>
        <v>3553.5099999999993</v>
      </c>
      <c r="N105" s="29"/>
    </row>
    <row r="106" spans="1:14" x14ac:dyDescent="0.2">
      <c r="A106" s="30"/>
      <c r="B106" s="76" t="s">
        <v>131</v>
      </c>
      <c r="C106" s="146"/>
      <c r="D106" s="136">
        <f>D105/$M$105</f>
        <v>0.13431227152871386</v>
      </c>
      <c r="E106" s="137">
        <f t="shared" ref="E106:L106" si="10">E105/$M$105</f>
        <v>0.80343660212015744</v>
      </c>
      <c r="F106" s="137">
        <f t="shared" si="10"/>
        <v>1.1763017410954242E-3</v>
      </c>
      <c r="G106" s="137">
        <f t="shared" si="10"/>
        <v>0</v>
      </c>
      <c r="H106" s="137">
        <f t="shared" si="10"/>
        <v>4.8965670562345419E-4</v>
      </c>
      <c r="I106" s="137">
        <f t="shared" si="10"/>
        <v>6.2782994841719892E-3</v>
      </c>
      <c r="J106" s="137">
        <f t="shared" si="10"/>
        <v>0</v>
      </c>
      <c r="K106" s="137">
        <f t="shared" si="10"/>
        <v>0</v>
      </c>
      <c r="L106" s="137">
        <f t="shared" si="10"/>
        <v>5.4306868420238026E-2</v>
      </c>
      <c r="M106" s="137">
        <f>SUM(D106:L106)</f>
        <v>1.0000000000000002</v>
      </c>
      <c r="N106" s="29"/>
    </row>
    <row r="107" spans="1:14" x14ac:dyDescent="0.2">
      <c r="A107" s="30"/>
      <c r="B107" s="34"/>
      <c r="C107" s="121"/>
      <c r="D107" s="28"/>
      <c r="E107" s="31"/>
      <c r="F107" s="31"/>
      <c r="G107" s="31"/>
      <c r="H107" s="31"/>
      <c r="I107" s="31"/>
      <c r="J107" s="31"/>
      <c r="K107" s="31"/>
      <c r="L107" s="31"/>
      <c r="M107" s="31"/>
      <c r="N107" s="29"/>
    </row>
    <row r="108" spans="1:14" x14ac:dyDescent="0.2">
      <c r="A108" s="26">
        <v>14</v>
      </c>
      <c r="B108" s="34" t="s">
        <v>7</v>
      </c>
      <c r="C108" s="121" t="s">
        <v>117</v>
      </c>
      <c r="D108" s="28">
        <v>9.42</v>
      </c>
      <c r="E108" s="29">
        <v>147.91999999999999</v>
      </c>
      <c r="F108" s="29">
        <v>0</v>
      </c>
      <c r="G108" s="29">
        <v>0</v>
      </c>
      <c r="H108" s="29">
        <v>1.22</v>
      </c>
      <c r="I108" s="29">
        <v>0</v>
      </c>
      <c r="J108" s="29">
        <v>0</v>
      </c>
      <c r="K108" s="29">
        <v>0</v>
      </c>
      <c r="L108" s="29">
        <v>2.54</v>
      </c>
      <c r="M108" s="29">
        <v>161.1</v>
      </c>
      <c r="N108" s="29"/>
    </row>
    <row r="109" spans="1:14" x14ac:dyDescent="0.2">
      <c r="A109" s="26">
        <v>46</v>
      </c>
      <c r="B109" s="34" t="s">
        <v>16</v>
      </c>
      <c r="C109" s="121" t="s">
        <v>117</v>
      </c>
      <c r="D109" s="28">
        <v>13</v>
      </c>
      <c r="E109" s="29">
        <v>197.02</v>
      </c>
      <c r="F109" s="29">
        <v>10.18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14.08</v>
      </c>
      <c r="M109" s="29">
        <v>234.27</v>
      </c>
      <c r="N109" s="29"/>
    </row>
    <row r="110" spans="1:14" x14ac:dyDescent="0.2">
      <c r="A110" s="26">
        <v>78</v>
      </c>
      <c r="B110" s="34" t="s">
        <v>26</v>
      </c>
      <c r="C110" s="121" t="s">
        <v>117</v>
      </c>
      <c r="D110" s="28">
        <v>0.04</v>
      </c>
      <c r="E110" s="29">
        <v>114.55</v>
      </c>
      <c r="F110" s="29">
        <v>0.02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4.95</v>
      </c>
      <c r="M110" s="29">
        <v>119.55</v>
      </c>
      <c r="N110" s="29"/>
    </row>
    <row r="111" spans="1:14" x14ac:dyDescent="0.2">
      <c r="A111" s="26">
        <v>100</v>
      </c>
      <c r="B111" s="34" t="s">
        <v>31</v>
      </c>
      <c r="C111" s="121" t="s">
        <v>117</v>
      </c>
      <c r="D111" s="28">
        <v>68.84</v>
      </c>
      <c r="E111" s="29">
        <v>437.98</v>
      </c>
      <c r="F111" s="29">
        <v>0</v>
      </c>
      <c r="G111" s="29">
        <v>0</v>
      </c>
      <c r="H111" s="29">
        <v>0</v>
      </c>
      <c r="I111" s="29">
        <v>1.1399999999999999</v>
      </c>
      <c r="J111" s="29">
        <v>0</v>
      </c>
      <c r="K111" s="29">
        <v>0</v>
      </c>
      <c r="L111" s="29">
        <v>14.88</v>
      </c>
      <c r="M111" s="29">
        <v>522.83000000000004</v>
      </c>
      <c r="N111" s="29"/>
    </row>
    <row r="112" spans="1:14" x14ac:dyDescent="0.2">
      <c r="A112" s="26">
        <v>136</v>
      </c>
      <c r="B112" s="34" t="s">
        <v>38</v>
      </c>
      <c r="C112" s="121" t="s">
        <v>117</v>
      </c>
      <c r="D112" s="28">
        <v>9.5299999999999994</v>
      </c>
      <c r="E112" s="29">
        <v>170.72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1.66</v>
      </c>
      <c r="M112" s="29">
        <v>181.91</v>
      </c>
      <c r="N112" s="29"/>
    </row>
    <row r="113" spans="1:15" x14ac:dyDescent="0.2">
      <c r="A113" s="26">
        <v>139</v>
      </c>
      <c r="B113" s="34" t="s">
        <v>39</v>
      </c>
      <c r="C113" s="121" t="s">
        <v>117</v>
      </c>
      <c r="D113" s="28">
        <v>50.69</v>
      </c>
      <c r="E113" s="29">
        <v>194.42</v>
      </c>
      <c r="F113" s="29">
        <v>0</v>
      </c>
      <c r="G113" s="29">
        <v>0</v>
      </c>
      <c r="H113" s="29">
        <v>0.42</v>
      </c>
      <c r="I113" s="29">
        <v>0</v>
      </c>
      <c r="J113" s="29">
        <v>0</v>
      </c>
      <c r="K113" s="29">
        <v>0</v>
      </c>
      <c r="L113" s="29">
        <v>18.739999999999998</v>
      </c>
      <c r="M113" s="29">
        <v>264.27</v>
      </c>
      <c r="N113" s="29"/>
    </row>
    <row r="114" spans="1:15" x14ac:dyDescent="0.2">
      <c r="A114" s="26">
        <v>141</v>
      </c>
      <c r="B114" s="34" t="s">
        <v>40</v>
      </c>
      <c r="C114" s="121" t="s">
        <v>117</v>
      </c>
      <c r="D114" s="28">
        <v>7.99</v>
      </c>
      <c r="E114" s="29">
        <v>170.34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5.78</v>
      </c>
      <c r="M114" s="29">
        <v>184.11</v>
      </c>
      <c r="N114" s="29"/>
    </row>
    <row r="115" spans="1:15" x14ac:dyDescent="0.2">
      <c r="A115" s="26">
        <v>170</v>
      </c>
      <c r="B115" s="34" t="s">
        <v>50</v>
      </c>
      <c r="C115" s="121" t="s">
        <v>117</v>
      </c>
      <c r="D115" s="28">
        <v>57.99</v>
      </c>
      <c r="E115" s="29">
        <v>257.2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40.31</v>
      </c>
      <c r="M115" s="29">
        <v>355.5</v>
      </c>
      <c r="N115" s="29"/>
    </row>
    <row r="116" spans="1:15" x14ac:dyDescent="0.2">
      <c r="A116" s="26">
        <v>198</v>
      </c>
      <c r="B116" s="34" t="s">
        <v>62</v>
      </c>
      <c r="C116" s="121" t="s">
        <v>117</v>
      </c>
      <c r="D116" s="28">
        <v>34.520000000000003</v>
      </c>
      <c r="E116" s="29">
        <v>246.58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39.65</v>
      </c>
      <c r="M116" s="29">
        <v>320.75</v>
      </c>
      <c r="N116" s="29"/>
    </row>
    <row r="117" spans="1:15" x14ac:dyDescent="0.2">
      <c r="A117" s="26">
        <v>199</v>
      </c>
      <c r="B117" s="34" t="s">
        <v>63</v>
      </c>
      <c r="C117" s="121" t="s">
        <v>117</v>
      </c>
      <c r="D117" s="28">
        <v>30.96</v>
      </c>
      <c r="E117" s="29">
        <v>237.13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1</v>
      </c>
      <c r="L117" s="29">
        <v>21.97</v>
      </c>
      <c r="M117" s="29">
        <v>291.07</v>
      </c>
      <c r="N117" s="29"/>
    </row>
    <row r="118" spans="1:15" x14ac:dyDescent="0.2">
      <c r="A118" s="26">
        <v>207</v>
      </c>
      <c r="B118" s="34" t="s">
        <v>65</v>
      </c>
      <c r="C118" s="121" t="s">
        <v>117</v>
      </c>
      <c r="D118" s="28">
        <v>57.67</v>
      </c>
      <c r="E118" s="29">
        <v>562.52</v>
      </c>
      <c r="F118" s="29">
        <v>8.48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29.02</v>
      </c>
      <c r="M118" s="29">
        <v>657.69</v>
      </c>
      <c r="N118" s="29"/>
    </row>
    <row r="119" spans="1:15" x14ac:dyDescent="0.2">
      <c r="A119" s="26">
        <v>269</v>
      </c>
      <c r="B119" s="34" t="s">
        <v>80</v>
      </c>
      <c r="C119" s="121" t="s">
        <v>117</v>
      </c>
      <c r="D119" s="28">
        <v>0.02</v>
      </c>
      <c r="E119" s="29">
        <v>107.68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0.32</v>
      </c>
      <c r="M119" s="29">
        <v>108.02</v>
      </c>
      <c r="N119" s="29"/>
    </row>
    <row r="120" spans="1:15" x14ac:dyDescent="0.2">
      <c r="A120" s="35">
        <v>277</v>
      </c>
      <c r="B120" s="34" t="s">
        <v>82</v>
      </c>
      <c r="C120" s="121" t="s">
        <v>117</v>
      </c>
      <c r="D120" s="28">
        <v>52.3</v>
      </c>
      <c r="E120" s="29">
        <v>133.66999999999999</v>
      </c>
      <c r="F120" s="29">
        <v>1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3.24</v>
      </c>
      <c r="M120" s="29">
        <v>190.2</v>
      </c>
      <c r="N120" s="29"/>
    </row>
    <row r="121" spans="1:15" x14ac:dyDescent="0.2">
      <c r="A121" s="26">
        <v>288</v>
      </c>
      <c r="B121" s="34" t="s">
        <v>86</v>
      </c>
      <c r="C121" s="121" t="s">
        <v>117</v>
      </c>
      <c r="D121" s="28">
        <v>10.46</v>
      </c>
      <c r="E121" s="29">
        <v>265.58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2.93</v>
      </c>
      <c r="M121" s="29">
        <v>278.95999999999998</v>
      </c>
      <c r="N121" s="29"/>
    </row>
    <row r="122" spans="1:15" x14ac:dyDescent="0.2">
      <c r="A122" s="30">
        <v>315</v>
      </c>
      <c r="B122" s="30" t="s">
        <v>93</v>
      </c>
      <c r="C122" s="121" t="s">
        <v>117</v>
      </c>
      <c r="D122" s="28">
        <v>12.64</v>
      </c>
      <c r="E122" s="31">
        <v>170.61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5.57</v>
      </c>
      <c r="M122" s="31">
        <v>188.82</v>
      </c>
      <c r="N122" s="29"/>
    </row>
    <row r="123" spans="1:15" x14ac:dyDescent="0.2">
      <c r="A123" s="30">
        <v>317</v>
      </c>
      <c r="B123" s="30" t="s">
        <v>94</v>
      </c>
      <c r="C123" s="121" t="s">
        <v>117</v>
      </c>
      <c r="D123" s="28">
        <v>35.26</v>
      </c>
      <c r="E123" s="31">
        <v>218.28</v>
      </c>
      <c r="F123" s="31">
        <v>0.39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19.48</v>
      </c>
      <c r="M123" s="31">
        <v>273.39999999999998</v>
      </c>
      <c r="N123" s="29"/>
    </row>
    <row r="124" spans="1:15" x14ac:dyDescent="0.2">
      <c r="A124" s="30">
        <v>333</v>
      </c>
      <c r="B124" s="30" t="s">
        <v>96</v>
      </c>
      <c r="C124" s="121" t="s">
        <v>117</v>
      </c>
      <c r="D124" s="28">
        <v>47.77</v>
      </c>
      <c r="E124" s="31">
        <v>173.66</v>
      </c>
      <c r="F124" s="31">
        <v>3.17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24.01</v>
      </c>
      <c r="M124" s="31">
        <v>248.8</v>
      </c>
      <c r="N124" s="29"/>
    </row>
    <row r="125" spans="1:15" x14ac:dyDescent="0.2">
      <c r="A125" s="32"/>
      <c r="B125" s="123" t="s">
        <v>128</v>
      </c>
      <c r="C125" s="125"/>
      <c r="D125" s="124">
        <f>SUM(D108:D124)</f>
        <v>499.09999999999997</v>
      </c>
      <c r="E125" s="124">
        <f t="shared" ref="E125:L125" si="11">SUM(E108:E124)</f>
        <v>3805.86</v>
      </c>
      <c r="F125" s="124">
        <f t="shared" si="11"/>
        <v>23.240000000000002</v>
      </c>
      <c r="G125" s="124">
        <f t="shared" si="11"/>
        <v>0</v>
      </c>
      <c r="H125" s="124">
        <f t="shared" si="11"/>
        <v>1.64</v>
      </c>
      <c r="I125" s="124">
        <f t="shared" si="11"/>
        <v>1.1399999999999999</v>
      </c>
      <c r="J125" s="124">
        <f t="shared" si="11"/>
        <v>0</v>
      </c>
      <c r="K125" s="124">
        <f t="shared" si="11"/>
        <v>1</v>
      </c>
      <c r="L125" s="124">
        <f t="shared" si="11"/>
        <v>249.13</v>
      </c>
      <c r="M125" s="124">
        <f>SUM(D125:L125)</f>
        <v>4581.1100000000006</v>
      </c>
    </row>
    <row r="126" spans="1:15" x14ac:dyDescent="0.2">
      <c r="B126" s="76" t="s">
        <v>131</v>
      </c>
      <c r="C126" s="126"/>
      <c r="D126" s="91">
        <f>D125/$M$125</f>
        <v>0.10894739484535405</v>
      </c>
      <c r="E126" s="91">
        <f t="shared" ref="E126:L126" si="12">E125/$M$125</f>
        <v>0.83077245471075778</v>
      </c>
      <c r="F126" s="91">
        <f t="shared" si="12"/>
        <v>5.0730063237948882E-3</v>
      </c>
      <c r="G126" s="91">
        <f t="shared" si="12"/>
        <v>0</v>
      </c>
      <c r="H126" s="91">
        <f t="shared" si="12"/>
        <v>3.5799184040549118E-4</v>
      </c>
      <c r="I126" s="91">
        <f t="shared" si="12"/>
        <v>2.4884798662332922E-4</v>
      </c>
      <c r="J126" s="91">
        <f t="shared" si="12"/>
        <v>0</v>
      </c>
      <c r="K126" s="91">
        <f t="shared" si="12"/>
        <v>2.182877075643239E-4</v>
      </c>
      <c r="L126" s="91">
        <f t="shared" si="12"/>
        <v>5.4382016585500015E-2</v>
      </c>
      <c r="M126" s="91">
        <f>SUM(D126:L126)</f>
        <v>0.99999999999999989</v>
      </c>
    </row>
    <row r="127" spans="1:15" x14ac:dyDescent="0.2">
      <c r="C127" s="19"/>
    </row>
    <row r="128" spans="1:15" x14ac:dyDescent="0.2">
      <c r="B128" s="127" t="s">
        <v>130</v>
      </c>
      <c r="C128" s="97"/>
      <c r="D128" s="89">
        <f t="shared" ref="D128:L128" si="13">D6+D22+D47+D67+D86+D105+D125</f>
        <v>2777.08</v>
      </c>
      <c r="E128" s="89">
        <f t="shared" si="13"/>
        <v>18866.780000000002</v>
      </c>
      <c r="F128" s="89">
        <f t="shared" si="13"/>
        <v>422.79</v>
      </c>
      <c r="G128" s="89">
        <f t="shared" si="13"/>
        <v>21.68</v>
      </c>
      <c r="H128" s="89">
        <f t="shared" si="13"/>
        <v>7.74</v>
      </c>
      <c r="I128" s="89">
        <f t="shared" si="13"/>
        <v>46.430000000000007</v>
      </c>
      <c r="J128" s="89">
        <f t="shared" si="13"/>
        <v>0</v>
      </c>
      <c r="K128" s="89">
        <f t="shared" si="13"/>
        <v>13.68</v>
      </c>
      <c r="L128" s="89">
        <f t="shared" si="13"/>
        <v>1651.29</v>
      </c>
      <c r="M128" s="89">
        <f>M6+M22+M47+M67+M86+M105+M125</f>
        <v>23807.48</v>
      </c>
      <c r="O128" s="37"/>
    </row>
    <row r="129" spans="2:13" x14ac:dyDescent="0.2">
      <c r="B129" s="104" t="s">
        <v>133</v>
      </c>
      <c r="C129" s="81"/>
      <c r="D129" s="91">
        <f>D128/$M$128</f>
        <v>0.11664737301049923</v>
      </c>
      <c r="E129" s="91">
        <f t="shared" ref="E129:L129" si="14">E128/$M$128</f>
        <v>0.79247278586393866</v>
      </c>
      <c r="F129" s="91">
        <f t="shared" si="14"/>
        <v>1.7758704407186313E-2</v>
      </c>
      <c r="G129" s="91">
        <f t="shared" si="14"/>
        <v>9.1063816918044241E-4</v>
      </c>
      <c r="H129" s="91">
        <f t="shared" si="14"/>
        <v>3.2510790726275943E-4</v>
      </c>
      <c r="I129" s="91">
        <f t="shared" si="14"/>
        <v>1.9502274075206619E-3</v>
      </c>
      <c r="J129" s="91">
        <f t="shared" si="14"/>
        <v>0</v>
      </c>
      <c r="K129" s="91">
        <f t="shared" si="14"/>
        <v>5.7460932446441206E-4</v>
      </c>
      <c r="L129" s="91">
        <f t="shared" si="14"/>
        <v>6.9360133873891741E-2</v>
      </c>
      <c r="M129" s="91">
        <f>SUM(D129:L129)</f>
        <v>0.99999957996394429</v>
      </c>
    </row>
    <row r="130" spans="2:13" x14ac:dyDescent="0.2">
      <c r="C130" s="19"/>
    </row>
    <row r="131" spans="2:13" x14ac:dyDescent="0.2">
      <c r="C131" s="19"/>
    </row>
    <row r="132" spans="2:13" x14ac:dyDescent="0.2">
      <c r="C132" s="19"/>
    </row>
    <row r="133" spans="2:13" x14ac:dyDescent="0.2">
      <c r="C133" s="19"/>
    </row>
    <row r="134" spans="2:13" x14ac:dyDescent="0.2">
      <c r="C134" s="19"/>
    </row>
  </sheetData>
  <sortState ref="A2:O355">
    <sortCondition ref="C2:C355"/>
  </sortState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B1" workbookViewId="0">
      <selection activeCell="E3" sqref="E3"/>
    </sheetView>
  </sheetViews>
  <sheetFormatPr defaultColWidth="8.77734375" defaultRowHeight="15" x14ac:dyDescent="0.2"/>
  <cols>
    <col min="1" max="1" width="4.88671875" style="15" hidden="1" customWidth="1"/>
    <col min="2" max="2" width="12.77734375" style="118" customWidth="1"/>
    <col min="3" max="3" width="12.77734375" style="18" customWidth="1"/>
    <col min="4" max="8" width="13.6640625" style="16" customWidth="1"/>
    <col min="9" max="16384" width="8.77734375" style="15"/>
  </cols>
  <sheetData>
    <row r="1" spans="1:10" x14ac:dyDescent="0.2">
      <c r="B1" s="111" t="s">
        <v>138</v>
      </c>
    </row>
    <row r="2" spans="1:10" x14ac:dyDescent="0.2">
      <c r="B2" s="111" t="s">
        <v>106</v>
      </c>
    </row>
    <row r="3" spans="1:10" x14ac:dyDescent="0.2">
      <c r="B3" s="111" t="s">
        <v>141</v>
      </c>
    </row>
    <row r="4" spans="1:10" x14ac:dyDescent="0.2">
      <c r="B4" s="111"/>
    </row>
    <row r="5" spans="1:10" ht="45" x14ac:dyDescent="0.2">
      <c r="A5" s="50" t="s">
        <v>0</v>
      </c>
      <c r="B5" s="112" t="s">
        <v>136</v>
      </c>
      <c r="C5" s="148" t="s">
        <v>115</v>
      </c>
      <c r="D5" s="147" t="s">
        <v>142</v>
      </c>
      <c r="E5" s="147" t="s">
        <v>143</v>
      </c>
      <c r="F5" s="147" t="s">
        <v>145</v>
      </c>
      <c r="G5" s="147" t="s">
        <v>135</v>
      </c>
      <c r="H5" s="147" t="s">
        <v>146</v>
      </c>
    </row>
    <row r="6" spans="1:10" ht="15" customHeight="1" x14ac:dyDescent="0.2">
      <c r="A6" s="26">
        <v>2</v>
      </c>
      <c r="B6" s="66" t="s">
        <v>5</v>
      </c>
      <c r="C6" s="114" t="s">
        <v>116</v>
      </c>
      <c r="D6" s="13">
        <v>15.99</v>
      </c>
      <c r="E6" s="14">
        <v>26.73</v>
      </c>
      <c r="F6" s="14">
        <v>42.72</v>
      </c>
      <c r="G6" s="14">
        <v>80.540000000000006</v>
      </c>
      <c r="H6" s="14">
        <v>123.26</v>
      </c>
      <c r="I6" s="44"/>
      <c r="J6" s="37"/>
    </row>
    <row r="7" spans="1:10" ht="15" customHeight="1" x14ac:dyDescent="0.2">
      <c r="A7" s="26">
        <v>10</v>
      </c>
      <c r="B7" s="149" t="s">
        <v>6</v>
      </c>
      <c r="C7" s="114" t="s">
        <v>116</v>
      </c>
      <c r="D7" s="13">
        <v>9.59</v>
      </c>
      <c r="E7" s="14">
        <v>21.21</v>
      </c>
      <c r="F7" s="14">
        <v>30.8</v>
      </c>
      <c r="G7" s="14">
        <v>90.04</v>
      </c>
      <c r="H7" s="14">
        <v>120.84</v>
      </c>
      <c r="I7" s="44"/>
    </row>
    <row r="8" spans="1:10" ht="15" customHeight="1" x14ac:dyDescent="0.2">
      <c r="A8" s="26">
        <v>14</v>
      </c>
      <c r="B8" s="66" t="s">
        <v>7</v>
      </c>
      <c r="C8" s="114" t="s">
        <v>117</v>
      </c>
      <c r="D8" s="13">
        <v>5.36</v>
      </c>
      <c r="E8" s="14">
        <v>17.02</v>
      </c>
      <c r="F8" s="14">
        <v>22.38</v>
      </c>
      <c r="G8" s="14">
        <v>58.99</v>
      </c>
      <c r="H8" s="14">
        <v>81.38</v>
      </c>
      <c r="I8" s="44"/>
    </row>
    <row r="9" spans="1:10" ht="15" customHeight="1" x14ac:dyDescent="0.2">
      <c r="A9" s="26">
        <v>23</v>
      </c>
      <c r="B9" s="66" t="s">
        <v>8</v>
      </c>
      <c r="C9" s="114" t="s">
        <v>116</v>
      </c>
      <c r="D9" s="13">
        <v>2.46</v>
      </c>
      <c r="E9" s="14">
        <v>25.23</v>
      </c>
      <c r="F9" s="14">
        <v>27.69</v>
      </c>
      <c r="G9" s="14">
        <v>58.84</v>
      </c>
      <c r="H9" s="14">
        <v>86.53</v>
      </c>
      <c r="I9" s="44"/>
    </row>
    <row r="10" spans="1:10" ht="15" customHeight="1" x14ac:dyDescent="0.2">
      <c r="A10" s="26">
        <v>25</v>
      </c>
      <c r="B10" s="66" t="s">
        <v>9</v>
      </c>
      <c r="C10" s="114" t="s">
        <v>118</v>
      </c>
      <c r="D10" s="13">
        <v>14.79</v>
      </c>
      <c r="E10" s="14">
        <v>20.43</v>
      </c>
      <c r="F10" s="14">
        <v>35.22</v>
      </c>
      <c r="G10" s="14">
        <v>64.3</v>
      </c>
      <c r="H10" s="14">
        <v>99.52</v>
      </c>
      <c r="I10" s="44"/>
    </row>
    <row r="11" spans="1:10" ht="15" customHeight="1" x14ac:dyDescent="0.2">
      <c r="A11" s="26">
        <v>26</v>
      </c>
      <c r="B11" s="66" t="s">
        <v>10</v>
      </c>
      <c r="C11" s="114" t="s">
        <v>116</v>
      </c>
      <c r="D11" s="13">
        <v>7.41</v>
      </c>
      <c r="E11" s="14">
        <v>15.02</v>
      </c>
      <c r="F11" s="14">
        <v>22.44</v>
      </c>
      <c r="G11" s="14">
        <v>59.91</v>
      </c>
      <c r="H11" s="14">
        <v>82.35</v>
      </c>
      <c r="I11" s="44"/>
    </row>
    <row r="12" spans="1:10" ht="15" customHeight="1" x14ac:dyDescent="0.2">
      <c r="A12" s="26">
        <v>30</v>
      </c>
      <c r="B12" s="66" t="s">
        <v>11</v>
      </c>
      <c r="C12" s="115" t="s">
        <v>119</v>
      </c>
      <c r="D12" s="13">
        <v>10.18</v>
      </c>
      <c r="E12" s="14">
        <v>37.21</v>
      </c>
      <c r="F12" s="14">
        <v>47.39</v>
      </c>
      <c r="G12" s="14">
        <v>101.85</v>
      </c>
      <c r="H12" s="14">
        <v>149.25</v>
      </c>
      <c r="I12" s="44"/>
    </row>
    <row r="13" spans="1:10" ht="15" customHeight="1" x14ac:dyDescent="0.2">
      <c r="A13" s="26">
        <v>34</v>
      </c>
      <c r="B13" s="66" t="s">
        <v>12</v>
      </c>
      <c r="C13" s="114" t="s">
        <v>116</v>
      </c>
      <c r="D13" s="13">
        <v>4.79</v>
      </c>
      <c r="E13" s="14">
        <v>16.25</v>
      </c>
      <c r="F13" s="14">
        <v>21.04</v>
      </c>
      <c r="G13" s="14">
        <v>43.83</v>
      </c>
      <c r="H13" s="14">
        <v>64.87</v>
      </c>
      <c r="I13" s="44"/>
    </row>
    <row r="14" spans="1:10" ht="15" customHeight="1" x14ac:dyDescent="0.2">
      <c r="A14" s="26">
        <v>35</v>
      </c>
      <c r="B14" s="66" t="s">
        <v>13</v>
      </c>
      <c r="C14" s="114" t="s">
        <v>13</v>
      </c>
      <c r="D14" s="13">
        <v>156.77000000000001</v>
      </c>
      <c r="E14" s="14">
        <v>180.21</v>
      </c>
      <c r="F14" s="14">
        <v>336.98</v>
      </c>
      <c r="G14" s="14">
        <v>586.54</v>
      </c>
      <c r="H14" s="14">
        <v>923.52</v>
      </c>
      <c r="I14" s="44"/>
    </row>
    <row r="15" spans="1:10" ht="15" customHeight="1" x14ac:dyDescent="0.2">
      <c r="A15" s="26">
        <v>37</v>
      </c>
      <c r="B15" s="66" t="s">
        <v>14</v>
      </c>
      <c r="C15" s="114" t="s">
        <v>116</v>
      </c>
      <c r="D15" s="13">
        <v>3.72</v>
      </c>
      <c r="E15" s="14">
        <v>7.93</v>
      </c>
      <c r="F15" s="14">
        <v>11.65</v>
      </c>
      <c r="G15" s="14">
        <v>29.69</v>
      </c>
      <c r="H15" s="14">
        <v>41.34</v>
      </c>
      <c r="I15" s="44"/>
    </row>
    <row r="16" spans="1:10" ht="15" customHeight="1" x14ac:dyDescent="0.2">
      <c r="A16" s="26">
        <v>40</v>
      </c>
      <c r="B16" s="66" t="s">
        <v>15</v>
      </c>
      <c r="C16" s="114" t="s">
        <v>120</v>
      </c>
      <c r="D16" s="13">
        <v>15.34</v>
      </c>
      <c r="E16" s="14">
        <v>31.71</v>
      </c>
      <c r="F16" s="14">
        <v>47.05</v>
      </c>
      <c r="G16" s="14">
        <v>94.57</v>
      </c>
      <c r="H16" s="14">
        <v>141.61000000000001</v>
      </c>
      <c r="I16" s="44"/>
    </row>
    <row r="17" spans="1:9" ht="15" customHeight="1" x14ac:dyDescent="0.2">
      <c r="A17" s="26">
        <v>46</v>
      </c>
      <c r="B17" s="66" t="s">
        <v>16</v>
      </c>
      <c r="C17" s="114" t="s">
        <v>117</v>
      </c>
      <c r="D17" s="13">
        <v>10.67</v>
      </c>
      <c r="E17" s="14">
        <v>36.15</v>
      </c>
      <c r="F17" s="14">
        <v>46.82</v>
      </c>
      <c r="G17" s="14">
        <v>58.91</v>
      </c>
      <c r="H17" s="14">
        <v>105.73</v>
      </c>
      <c r="I17" s="44"/>
    </row>
    <row r="18" spans="1:9" ht="15" customHeight="1" x14ac:dyDescent="0.2">
      <c r="A18" s="26">
        <v>48</v>
      </c>
      <c r="B18" s="66" t="s">
        <v>17</v>
      </c>
      <c r="C18" s="116" t="s">
        <v>121</v>
      </c>
      <c r="D18" s="13">
        <v>8.42</v>
      </c>
      <c r="E18" s="14">
        <v>32.21</v>
      </c>
      <c r="F18" s="14">
        <v>40.619999999999997</v>
      </c>
      <c r="G18" s="14">
        <v>75.33</v>
      </c>
      <c r="H18" s="14">
        <v>115.95</v>
      </c>
      <c r="I18" s="44"/>
    </row>
    <row r="19" spans="1:9" ht="15" customHeight="1" x14ac:dyDescent="0.2">
      <c r="A19" s="26">
        <v>49</v>
      </c>
      <c r="B19" s="66" t="s">
        <v>18</v>
      </c>
      <c r="C19" s="114" t="s">
        <v>116</v>
      </c>
      <c r="D19" s="13">
        <v>27.39</v>
      </c>
      <c r="E19" s="14">
        <v>32.25</v>
      </c>
      <c r="F19" s="14">
        <v>59.64</v>
      </c>
      <c r="G19" s="14">
        <v>81.5</v>
      </c>
      <c r="H19" s="14">
        <v>141.13999999999999</v>
      </c>
      <c r="I19" s="44"/>
    </row>
    <row r="20" spans="1:9" ht="15" customHeight="1" x14ac:dyDescent="0.2">
      <c r="A20" s="26">
        <v>50</v>
      </c>
      <c r="B20" s="66" t="s">
        <v>19</v>
      </c>
      <c r="C20" s="114" t="s">
        <v>118</v>
      </c>
      <c r="D20" s="13">
        <v>17.72</v>
      </c>
      <c r="E20" s="14">
        <v>16.79</v>
      </c>
      <c r="F20" s="14">
        <v>34.51</v>
      </c>
      <c r="G20" s="14">
        <v>76.650000000000006</v>
      </c>
      <c r="H20" s="14">
        <v>111.15</v>
      </c>
      <c r="I20" s="44"/>
    </row>
    <row r="21" spans="1:9" ht="15" customHeight="1" x14ac:dyDescent="0.2">
      <c r="A21" s="26">
        <v>51</v>
      </c>
      <c r="B21" s="66" t="s">
        <v>20</v>
      </c>
      <c r="C21" s="114" t="s">
        <v>116</v>
      </c>
      <c r="D21" s="13">
        <v>0</v>
      </c>
      <c r="E21" s="14">
        <v>16</v>
      </c>
      <c r="F21" s="14">
        <v>16</v>
      </c>
      <c r="G21" s="14">
        <v>39.79</v>
      </c>
      <c r="H21" s="14">
        <v>55.79</v>
      </c>
      <c r="I21" s="44"/>
    </row>
    <row r="22" spans="1:9" ht="15" customHeight="1" x14ac:dyDescent="0.2">
      <c r="A22" s="26">
        <v>57</v>
      </c>
      <c r="B22" s="66" t="s">
        <v>21</v>
      </c>
      <c r="C22" s="115" t="s">
        <v>119</v>
      </c>
      <c r="D22" s="13">
        <v>5.5</v>
      </c>
      <c r="E22" s="14">
        <v>17.260000000000002</v>
      </c>
      <c r="F22" s="14">
        <v>22.77</v>
      </c>
      <c r="G22" s="14">
        <v>25.9</v>
      </c>
      <c r="H22" s="14">
        <v>48.67</v>
      </c>
      <c r="I22" s="44"/>
    </row>
    <row r="23" spans="1:9" ht="15" customHeight="1" x14ac:dyDescent="0.2">
      <c r="A23" s="26">
        <v>65</v>
      </c>
      <c r="B23" s="66" t="s">
        <v>22</v>
      </c>
      <c r="C23" s="114" t="s">
        <v>120</v>
      </c>
      <c r="D23" s="13">
        <v>3.09</v>
      </c>
      <c r="E23" s="14">
        <v>19.149999999999999</v>
      </c>
      <c r="F23" s="14">
        <v>22.24</v>
      </c>
      <c r="G23" s="14">
        <v>25.52</v>
      </c>
      <c r="H23" s="14">
        <v>47.75</v>
      </c>
      <c r="I23" s="44"/>
    </row>
    <row r="24" spans="1:9" ht="15" customHeight="1" x14ac:dyDescent="0.2">
      <c r="A24" s="26">
        <v>67</v>
      </c>
      <c r="B24" s="66" t="s">
        <v>23</v>
      </c>
      <c r="C24" s="114" t="s">
        <v>116</v>
      </c>
      <c r="D24" s="13">
        <v>12.23</v>
      </c>
      <c r="E24" s="14">
        <v>28.44</v>
      </c>
      <c r="F24" s="14">
        <v>40.67</v>
      </c>
      <c r="G24" s="14">
        <v>86.42</v>
      </c>
      <c r="H24" s="14">
        <v>127.08</v>
      </c>
      <c r="I24" s="44"/>
    </row>
    <row r="25" spans="1:9" ht="15" customHeight="1" x14ac:dyDescent="0.2">
      <c r="A25" s="26">
        <v>71</v>
      </c>
      <c r="B25" s="66" t="s">
        <v>24</v>
      </c>
      <c r="C25" s="115" t="s">
        <v>119</v>
      </c>
      <c r="D25" s="13">
        <v>15.66</v>
      </c>
      <c r="E25" s="14">
        <v>31.32</v>
      </c>
      <c r="F25" s="14">
        <v>46.99</v>
      </c>
      <c r="G25" s="14">
        <v>81.11</v>
      </c>
      <c r="H25" s="14">
        <v>128.1</v>
      </c>
      <c r="I25" s="44"/>
    </row>
    <row r="26" spans="1:9" ht="15" customHeight="1" x14ac:dyDescent="0.2">
      <c r="A26" s="26">
        <v>73</v>
      </c>
      <c r="B26" s="66" t="s">
        <v>25</v>
      </c>
      <c r="C26" s="114" t="s">
        <v>118</v>
      </c>
      <c r="D26" s="13">
        <v>15.01</v>
      </c>
      <c r="E26" s="14">
        <v>20.13</v>
      </c>
      <c r="F26" s="14">
        <v>35.14</v>
      </c>
      <c r="G26" s="14">
        <v>72.11</v>
      </c>
      <c r="H26" s="14">
        <v>107.24</v>
      </c>
      <c r="I26" s="44"/>
    </row>
    <row r="27" spans="1:9" ht="15" customHeight="1" x14ac:dyDescent="0.2">
      <c r="A27" s="26">
        <v>78</v>
      </c>
      <c r="B27" s="66" t="s">
        <v>26</v>
      </c>
      <c r="C27" s="114" t="s">
        <v>117</v>
      </c>
      <c r="D27" s="13">
        <v>0.66</v>
      </c>
      <c r="E27" s="14">
        <v>21.22</v>
      </c>
      <c r="F27" s="14">
        <v>21.88</v>
      </c>
      <c r="G27" s="14">
        <v>40.29</v>
      </c>
      <c r="H27" s="14">
        <v>62.17</v>
      </c>
      <c r="I27" s="44"/>
    </row>
    <row r="28" spans="1:9" ht="15" customHeight="1" x14ac:dyDescent="0.2">
      <c r="A28" s="26">
        <v>82</v>
      </c>
      <c r="B28" s="66" t="s">
        <v>27</v>
      </c>
      <c r="C28" s="114" t="s">
        <v>120</v>
      </c>
      <c r="D28" s="13">
        <v>13.48</v>
      </c>
      <c r="E28" s="14">
        <v>28.82</v>
      </c>
      <c r="F28" s="14">
        <v>42.3</v>
      </c>
      <c r="G28" s="14">
        <v>85.84</v>
      </c>
      <c r="H28" s="14">
        <v>128.13999999999999</v>
      </c>
      <c r="I28" s="44"/>
    </row>
    <row r="29" spans="1:9" ht="15" customHeight="1" x14ac:dyDescent="0.2">
      <c r="A29" s="26">
        <v>92</v>
      </c>
      <c r="B29" s="66" t="s">
        <v>28</v>
      </c>
      <c r="C29" s="115" t="s">
        <v>119</v>
      </c>
      <c r="D29" s="13">
        <v>0.18</v>
      </c>
      <c r="E29" s="14">
        <v>9.2100000000000009</v>
      </c>
      <c r="F29" s="14">
        <v>9.39</v>
      </c>
      <c r="G29" s="14">
        <v>20.41</v>
      </c>
      <c r="H29" s="14">
        <v>29.8</v>
      </c>
      <c r="I29" s="44"/>
    </row>
    <row r="30" spans="1:9" ht="15" customHeight="1" x14ac:dyDescent="0.2">
      <c r="A30" s="26">
        <v>93</v>
      </c>
      <c r="B30" s="66" t="s">
        <v>29</v>
      </c>
      <c r="C30" s="116" t="s">
        <v>121</v>
      </c>
      <c r="D30" s="13">
        <v>5.43</v>
      </c>
      <c r="E30" s="14">
        <v>17.329999999999998</v>
      </c>
      <c r="F30" s="14">
        <v>22.76</v>
      </c>
      <c r="G30" s="14">
        <v>40.619999999999997</v>
      </c>
      <c r="H30" s="14">
        <v>63.38</v>
      </c>
      <c r="I30" s="44"/>
    </row>
    <row r="31" spans="1:9" ht="15" customHeight="1" x14ac:dyDescent="0.2">
      <c r="A31" s="26">
        <v>99</v>
      </c>
      <c r="B31" s="66" t="s">
        <v>30</v>
      </c>
      <c r="C31" s="114" t="s">
        <v>118</v>
      </c>
      <c r="D31" s="13">
        <v>10.53</v>
      </c>
      <c r="E31" s="14">
        <v>28.79</v>
      </c>
      <c r="F31" s="14">
        <v>39.32</v>
      </c>
      <c r="G31" s="14">
        <v>71.790000000000006</v>
      </c>
      <c r="H31" s="14">
        <v>111.11</v>
      </c>
      <c r="I31" s="44"/>
    </row>
    <row r="32" spans="1:9" ht="15" customHeight="1" x14ac:dyDescent="0.2">
      <c r="A32" s="23">
        <v>100</v>
      </c>
      <c r="B32" s="66" t="s">
        <v>31</v>
      </c>
      <c r="C32" s="114" t="s">
        <v>117</v>
      </c>
      <c r="D32" s="3">
        <v>19.71</v>
      </c>
      <c r="E32" s="4">
        <v>68.72</v>
      </c>
      <c r="F32" s="4">
        <v>88.42</v>
      </c>
      <c r="G32" s="4">
        <v>153.30000000000001</v>
      </c>
      <c r="H32" s="4">
        <v>241.72</v>
      </c>
      <c r="I32" s="44"/>
    </row>
    <row r="33" spans="1:9" ht="15" customHeight="1" x14ac:dyDescent="0.2">
      <c r="A33" s="26">
        <v>101</v>
      </c>
      <c r="B33" s="66" t="s">
        <v>32</v>
      </c>
      <c r="C33" s="114" t="s">
        <v>118</v>
      </c>
      <c r="D33" s="13">
        <v>10.71</v>
      </c>
      <c r="E33" s="14">
        <v>29.6</v>
      </c>
      <c r="F33" s="14">
        <v>40.31</v>
      </c>
      <c r="G33" s="14">
        <v>130.06</v>
      </c>
      <c r="H33" s="14">
        <v>170.38</v>
      </c>
      <c r="I33" s="44"/>
    </row>
    <row r="34" spans="1:9" ht="15" customHeight="1" x14ac:dyDescent="0.2">
      <c r="A34" s="26">
        <v>107</v>
      </c>
      <c r="B34" s="66" t="s">
        <v>33</v>
      </c>
      <c r="C34" s="115" t="s">
        <v>119</v>
      </c>
      <c r="D34" s="13">
        <v>10.59</v>
      </c>
      <c r="E34" s="14">
        <v>28.89</v>
      </c>
      <c r="F34" s="14">
        <v>39.479999999999997</v>
      </c>
      <c r="G34" s="14">
        <v>126.36</v>
      </c>
      <c r="H34" s="14">
        <v>165.84</v>
      </c>
      <c r="I34" s="44"/>
    </row>
    <row r="35" spans="1:9" ht="15" customHeight="1" x14ac:dyDescent="0.2">
      <c r="A35" s="26">
        <v>119</v>
      </c>
      <c r="B35" s="66" t="s">
        <v>34</v>
      </c>
      <c r="C35" s="115" t="s">
        <v>119</v>
      </c>
      <c r="D35" s="13">
        <v>1.65</v>
      </c>
      <c r="E35" s="14">
        <v>14.06</v>
      </c>
      <c r="F35" s="14">
        <v>15.71</v>
      </c>
      <c r="G35" s="14">
        <v>36.1</v>
      </c>
      <c r="H35" s="14">
        <v>51.81</v>
      </c>
      <c r="I35" s="44"/>
    </row>
    <row r="36" spans="1:9" ht="15" customHeight="1" x14ac:dyDescent="0.2">
      <c r="A36" s="26">
        <v>122</v>
      </c>
      <c r="B36" s="66" t="s">
        <v>35</v>
      </c>
      <c r="C36" s="114" t="s">
        <v>120</v>
      </c>
      <c r="D36" s="13">
        <v>5.7</v>
      </c>
      <c r="E36" s="14">
        <v>31.44</v>
      </c>
      <c r="F36" s="14">
        <v>37.14</v>
      </c>
      <c r="G36" s="14">
        <v>58.6</v>
      </c>
      <c r="H36" s="14">
        <v>95.73</v>
      </c>
      <c r="I36" s="44"/>
    </row>
    <row r="37" spans="1:9" ht="15" customHeight="1" x14ac:dyDescent="0.2">
      <c r="A37" s="26">
        <v>131</v>
      </c>
      <c r="B37" s="66" t="s">
        <v>36</v>
      </c>
      <c r="C37" s="114" t="s">
        <v>120</v>
      </c>
      <c r="D37" s="13">
        <v>6.4</v>
      </c>
      <c r="E37" s="14">
        <v>44.34</v>
      </c>
      <c r="F37" s="14">
        <v>50.74</v>
      </c>
      <c r="G37" s="14">
        <v>79.58</v>
      </c>
      <c r="H37" s="14">
        <v>130.32</v>
      </c>
      <c r="I37" s="44"/>
    </row>
    <row r="38" spans="1:9" ht="15" customHeight="1" x14ac:dyDescent="0.2">
      <c r="A38" s="26">
        <v>133</v>
      </c>
      <c r="B38" s="66" t="s">
        <v>37</v>
      </c>
      <c r="C38" s="114" t="s">
        <v>120</v>
      </c>
      <c r="D38" s="13">
        <v>6.55</v>
      </c>
      <c r="E38" s="14">
        <v>8.17</v>
      </c>
      <c r="F38" s="14">
        <v>14.72</v>
      </c>
      <c r="G38" s="14">
        <v>33.76</v>
      </c>
      <c r="H38" s="14">
        <v>48.48</v>
      </c>
      <c r="I38" s="44"/>
    </row>
    <row r="39" spans="1:9" ht="15" customHeight="1" x14ac:dyDescent="0.2">
      <c r="A39" s="26">
        <v>136</v>
      </c>
      <c r="B39" s="66" t="s">
        <v>38</v>
      </c>
      <c r="C39" s="114" t="s">
        <v>117</v>
      </c>
      <c r="D39" s="13">
        <v>7.77</v>
      </c>
      <c r="E39" s="14">
        <v>14.72</v>
      </c>
      <c r="F39" s="14">
        <v>22.49</v>
      </c>
      <c r="G39" s="14">
        <v>70.510000000000005</v>
      </c>
      <c r="H39" s="14">
        <v>92.99</v>
      </c>
      <c r="I39" s="44"/>
    </row>
    <row r="40" spans="1:9" ht="15" customHeight="1" x14ac:dyDescent="0.2">
      <c r="A40" s="26">
        <v>139</v>
      </c>
      <c r="B40" s="66" t="s">
        <v>39</v>
      </c>
      <c r="C40" s="114" t="s">
        <v>117</v>
      </c>
      <c r="D40" s="13">
        <v>12</v>
      </c>
      <c r="E40" s="14">
        <v>17.190000000000001</v>
      </c>
      <c r="F40" s="14">
        <v>29.18</v>
      </c>
      <c r="G40" s="14">
        <v>95.79</v>
      </c>
      <c r="H40" s="14">
        <v>124.97</v>
      </c>
      <c r="I40" s="44"/>
    </row>
    <row r="41" spans="1:9" ht="15" customHeight="1" x14ac:dyDescent="0.2">
      <c r="A41" s="26">
        <v>141</v>
      </c>
      <c r="B41" s="66" t="s">
        <v>40</v>
      </c>
      <c r="C41" s="114" t="s">
        <v>117</v>
      </c>
      <c r="D41" s="13">
        <v>6.46</v>
      </c>
      <c r="E41" s="14">
        <v>24.74</v>
      </c>
      <c r="F41" s="14">
        <v>31.2</v>
      </c>
      <c r="G41" s="14">
        <v>61.21</v>
      </c>
      <c r="H41" s="14">
        <v>92.41</v>
      </c>
      <c r="I41" s="44"/>
    </row>
    <row r="42" spans="1:9" ht="15" customHeight="1" x14ac:dyDescent="0.2">
      <c r="A42" s="26">
        <v>142</v>
      </c>
      <c r="B42" s="66" t="s">
        <v>41</v>
      </c>
      <c r="C42" s="114" t="s">
        <v>120</v>
      </c>
      <c r="D42" s="13">
        <v>0</v>
      </c>
      <c r="E42" s="14">
        <v>16.25</v>
      </c>
      <c r="F42" s="14">
        <v>16.25</v>
      </c>
      <c r="G42" s="14">
        <v>36.33</v>
      </c>
      <c r="H42" s="14">
        <v>52.58</v>
      </c>
      <c r="I42" s="44"/>
    </row>
    <row r="43" spans="1:9" ht="15" customHeight="1" x14ac:dyDescent="0.2">
      <c r="A43" s="26">
        <v>144</v>
      </c>
      <c r="B43" s="66" t="s">
        <v>42</v>
      </c>
      <c r="C43" s="115" t="s">
        <v>119</v>
      </c>
      <c r="D43" s="13">
        <v>4.4000000000000004</v>
      </c>
      <c r="E43" s="14">
        <v>25.48</v>
      </c>
      <c r="F43" s="14">
        <v>29.88</v>
      </c>
      <c r="G43" s="14">
        <v>65.52</v>
      </c>
      <c r="H43" s="14">
        <v>95.4</v>
      </c>
      <c r="I43" s="44"/>
    </row>
    <row r="44" spans="1:9" ht="15" customHeight="1" x14ac:dyDescent="0.2">
      <c r="A44" s="26">
        <v>155</v>
      </c>
      <c r="B44" s="66" t="s">
        <v>43</v>
      </c>
      <c r="C44" s="114" t="s">
        <v>116</v>
      </c>
      <c r="D44" s="13">
        <v>21.2</v>
      </c>
      <c r="E44" s="14">
        <v>38.92</v>
      </c>
      <c r="F44" s="14">
        <v>60.12</v>
      </c>
      <c r="G44" s="14">
        <v>100.64</v>
      </c>
      <c r="H44" s="14">
        <v>160.79</v>
      </c>
      <c r="I44" s="44"/>
    </row>
    <row r="45" spans="1:9" ht="15" customHeight="1" x14ac:dyDescent="0.2">
      <c r="A45" s="26">
        <v>157</v>
      </c>
      <c r="B45" s="66" t="s">
        <v>44</v>
      </c>
      <c r="C45" s="114" t="s">
        <v>116</v>
      </c>
      <c r="D45" s="13">
        <v>9.5</v>
      </c>
      <c r="E45" s="14">
        <v>15.67</v>
      </c>
      <c r="F45" s="14">
        <v>25.17</v>
      </c>
      <c r="G45" s="14">
        <v>35.6</v>
      </c>
      <c r="H45" s="14">
        <v>60.78</v>
      </c>
      <c r="I45" s="44"/>
    </row>
    <row r="46" spans="1:9" ht="15" customHeight="1" x14ac:dyDescent="0.2">
      <c r="A46" s="26">
        <v>158</v>
      </c>
      <c r="B46" s="66" t="s">
        <v>45</v>
      </c>
      <c r="C46" s="114" t="s">
        <v>116</v>
      </c>
      <c r="D46" s="13">
        <v>15.12</v>
      </c>
      <c r="E46" s="14">
        <v>19.66</v>
      </c>
      <c r="F46" s="14">
        <v>34.78</v>
      </c>
      <c r="G46" s="14">
        <v>51.19</v>
      </c>
      <c r="H46" s="14">
        <v>85.97</v>
      </c>
      <c r="I46" s="44"/>
    </row>
    <row r="47" spans="1:9" ht="15" customHeight="1" x14ac:dyDescent="0.2">
      <c r="A47" s="26">
        <v>163</v>
      </c>
      <c r="B47" s="66" t="s">
        <v>46</v>
      </c>
      <c r="C47" s="115" t="s">
        <v>119</v>
      </c>
      <c r="D47" s="13">
        <v>17.04</v>
      </c>
      <c r="E47" s="14">
        <v>32.94</v>
      </c>
      <c r="F47" s="14">
        <v>49.98</v>
      </c>
      <c r="G47" s="14">
        <v>120.61</v>
      </c>
      <c r="H47" s="14">
        <v>170.59</v>
      </c>
      <c r="I47" s="44"/>
    </row>
    <row r="48" spans="1:9" ht="15" customHeight="1" x14ac:dyDescent="0.2">
      <c r="A48" s="26">
        <v>164</v>
      </c>
      <c r="B48" s="66" t="s">
        <v>47</v>
      </c>
      <c r="C48" s="115" t="s">
        <v>119</v>
      </c>
      <c r="D48" s="13">
        <v>4.5999999999999996</v>
      </c>
      <c r="E48" s="14">
        <v>16.149999999999999</v>
      </c>
      <c r="F48" s="14">
        <v>20.75</v>
      </c>
      <c r="G48" s="14">
        <v>55.89</v>
      </c>
      <c r="H48" s="14">
        <v>76.64</v>
      </c>
      <c r="I48" s="44"/>
    </row>
    <row r="49" spans="1:9" ht="15" customHeight="1" x14ac:dyDescent="0.2">
      <c r="A49" s="26">
        <v>165</v>
      </c>
      <c r="B49" s="66" t="s">
        <v>48</v>
      </c>
      <c r="C49" s="116" t="s">
        <v>121</v>
      </c>
      <c r="D49" s="13">
        <v>8.92</v>
      </c>
      <c r="E49" s="14">
        <v>31.86</v>
      </c>
      <c r="F49" s="14">
        <v>40.78</v>
      </c>
      <c r="G49" s="14">
        <v>67.94</v>
      </c>
      <c r="H49" s="14">
        <v>108.73</v>
      </c>
      <c r="I49" s="44"/>
    </row>
    <row r="50" spans="1:9" ht="33.6" customHeight="1" x14ac:dyDescent="0.2">
      <c r="A50" s="26">
        <v>166</v>
      </c>
      <c r="B50" s="66" t="s">
        <v>104</v>
      </c>
      <c r="C50" s="115" t="s">
        <v>119</v>
      </c>
      <c r="D50" s="13">
        <v>3.59</v>
      </c>
      <c r="E50" s="14">
        <v>9.91</v>
      </c>
      <c r="F50" s="14">
        <v>13.5</v>
      </c>
      <c r="G50" s="14">
        <v>25.89</v>
      </c>
      <c r="H50" s="14">
        <v>39.39</v>
      </c>
      <c r="I50" s="44"/>
    </row>
    <row r="51" spans="1:9" ht="15" customHeight="1" x14ac:dyDescent="0.2">
      <c r="A51" s="26">
        <v>168</v>
      </c>
      <c r="B51" s="66" t="s">
        <v>49</v>
      </c>
      <c r="C51" s="115" t="s">
        <v>119</v>
      </c>
      <c r="D51" s="13">
        <v>6.05</v>
      </c>
      <c r="E51" s="14">
        <v>14.52</v>
      </c>
      <c r="F51" s="14">
        <v>20.57</v>
      </c>
      <c r="G51" s="14">
        <v>56.78</v>
      </c>
      <c r="H51" s="14">
        <v>77.349999999999994</v>
      </c>
      <c r="I51" s="44"/>
    </row>
    <row r="52" spans="1:9" ht="15" customHeight="1" x14ac:dyDescent="0.2">
      <c r="A52" s="26">
        <v>170</v>
      </c>
      <c r="B52" s="66" t="s">
        <v>50</v>
      </c>
      <c r="C52" s="114" t="s">
        <v>117</v>
      </c>
      <c r="D52" s="13">
        <v>15.44</v>
      </c>
      <c r="E52" s="14">
        <v>56.54</v>
      </c>
      <c r="F52" s="14">
        <v>71.98</v>
      </c>
      <c r="G52" s="14">
        <v>91.99</v>
      </c>
      <c r="H52" s="14">
        <v>163.96</v>
      </c>
      <c r="I52" s="44"/>
    </row>
    <row r="53" spans="1:9" ht="15" customHeight="1" x14ac:dyDescent="0.2">
      <c r="A53" s="26">
        <v>171</v>
      </c>
      <c r="B53" s="66" t="s">
        <v>51</v>
      </c>
      <c r="C53" s="114" t="s">
        <v>120</v>
      </c>
      <c r="D53" s="13">
        <v>10.56</v>
      </c>
      <c r="E53" s="14">
        <v>32.299999999999997</v>
      </c>
      <c r="F53" s="14">
        <v>42.86</v>
      </c>
      <c r="G53" s="14">
        <v>122.83</v>
      </c>
      <c r="H53" s="14">
        <v>165.69</v>
      </c>
      <c r="I53" s="44"/>
    </row>
    <row r="54" spans="1:9" ht="15" customHeight="1" x14ac:dyDescent="0.2">
      <c r="A54" s="26">
        <v>174</v>
      </c>
      <c r="B54" s="66" t="s">
        <v>52</v>
      </c>
      <c r="C54" s="114" t="s">
        <v>116</v>
      </c>
      <c r="D54" s="13">
        <v>6.27</v>
      </c>
      <c r="E54" s="14">
        <v>7.01</v>
      </c>
      <c r="F54" s="14">
        <v>13.28</v>
      </c>
      <c r="G54" s="14">
        <v>28.12</v>
      </c>
      <c r="H54" s="14">
        <v>41.4</v>
      </c>
      <c r="I54" s="44"/>
    </row>
    <row r="55" spans="1:9" ht="15" customHeight="1" x14ac:dyDescent="0.2">
      <c r="A55" s="26">
        <v>175</v>
      </c>
      <c r="B55" s="66" t="s">
        <v>53</v>
      </c>
      <c r="C55" s="114" t="s">
        <v>118</v>
      </c>
      <c r="D55" s="13">
        <v>8.77</v>
      </c>
      <c r="E55" s="14">
        <v>11.82</v>
      </c>
      <c r="F55" s="14">
        <v>20.59</v>
      </c>
      <c r="G55" s="14">
        <v>55.54</v>
      </c>
      <c r="H55" s="14">
        <v>76.13</v>
      </c>
      <c r="I55" s="44"/>
    </row>
    <row r="56" spans="1:9" ht="15" customHeight="1" x14ac:dyDescent="0.2">
      <c r="A56" s="26">
        <v>176</v>
      </c>
      <c r="B56" s="66" t="s">
        <v>54</v>
      </c>
      <c r="C56" s="116" t="s">
        <v>121</v>
      </c>
      <c r="D56" s="13">
        <v>15.01</v>
      </c>
      <c r="E56" s="14">
        <v>31.83</v>
      </c>
      <c r="F56" s="14">
        <v>46.83</v>
      </c>
      <c r="G56" s="14">
        <v>90.21</v>
      </c>
      <c r="H56" s="14">
        <v>137.04</v>
      </c>
      <c r="I56" s="44"/>
    </row>
    <row r="57" spans="1:9" ht="15" customHeight="1" x14ac:dyDescent="0.2">
      <c r="A57" s="26">
        <v>177</v>
      </c>
      <c r="B57" s="66" t="s">
        <v>55</v>
      </c>
      <c r="C57" s="114" t="s">
        <v>118</v>
      </c>
      <c r="D57" s="13">
        <v>8.7200000000000006</v>
      </c>
      <c r="E57" s="14">
        <v>15.27</v>
      </c>
      <c r="F57" s="14">
        <v>23.99</v>
      </c>
      <c r="G57" s="14">
        <v>49.92</v>
      </c>
      <c r="H57" s="14">
        <v>73.91</v>
      </c>
      <c r="I57" s="44"/>
    </row>
    <row r="58" spans="1:9" ht="15" customHeight="1" x14ac:dyDescent="0.2">
      <c r="A58" s="26">
        <v>178</v>
      </c>
      <c r="B58" s="66" t="s">
        <v>56</v>
      </c>
      <c r="C58" s="116" t="s">
        <v>121</v>
      </c>
      <c r="D58" s="13">
        <v>4.51</v>
      </c>
      <c r="E58" s="14">
        <v>14.89</v>
      </c>
      <c r="F58" s="14">
        <v>19.399999999999999</v>
      </c>
      <c r="G58" s="14">
        <v>62.51</v>
      </c>
      <c r="H58" s="14">
        <v>81.91</v>
      </c>
      <c r="I58" s="44"/>
    </row>
    <row r="59" spans="1:9" ht="15" customHeight="1" x14ac:dyDescent="0.2">
      <c r="A59" s="26">
        <v>184</v>
      </c>
      <c r="B59" s="150" t="s">
        <v>57</v>
      </c>
      <c r="C59" s="115" t="s">
        <v>119</v>
      </c>
      <c r="D59" s="13">
        <v>4.88</v>
      </c>
      <c r="E59" s="14">
        <v>17.48</v>
      </c>
      <c r="F59" s="14">
        <v>22.36</v>
      </c>
      <c r="G59" s="14">
        <v>34.520000000000003</v>
      </c>
      <c r="H59" s="14">
        <v>56.88</v>
      </c>
      <c r="I59" s="44"/>
    </row>
    <row r="60" spans="1:9" ht="15" customHeight="1" x14ac:dyDescent="0.2">
      <c r="A60" s="26">
        <v>185</v>
      </c>
      <c r="B60" s="66" t="s">
        <v>58</v>
      </c>
      <c r="C60" s="114" t="s">
        <v>118</v>
      </c>
      <c r="D60" s="13">
        <v>16.510000000000002</v>
      </c>
      <c r="E60" s="14">
        <v>24.8</v>
      </c>
      <c r="F60" s="14">
        <v>41.32</v>
      </c>
      <c r="G60" s="14">
        <v>81.7</v>
      </c>
      <c r="H60" s="14">
        <v>123.02</v>
      </c>
      <c r="I60" s="44"/>
    </row>
    <row r="61" spans="1:9" ht="15" customHeight="1" x14ac:dyDescent="0.2">
      <c r="A61" s="26">
        <v>187</v>
      </c>
      <c r="B61" s="66" t="s">
        <v>59</v>
      </c>
      <c r="C61" s="114" t="s">
        <v>118</v>
      </c>
      <c r="D61" s="13">
        <v>3.86</v>
      </c>
      <c r="E61" s="14">
        <v>14.81</v>
      </c>
      <c r="F61" s="14">
        <v>18.670000000000002</v>
      </c>
      <c r="G61" s="14">
        <v>33.659999999999997</v>
      </c>
      <c r="H61" s="14">
        <v>52.33</v>
      </c>
      <c r="I61" s="44"/>
    </row>
    <row r="62" spans="1:9" ht="15" customHeight="1" x14ac:dyDescent="0.2">
      <c r="A62" s="26">
        <v>189</v>
      </c>
      <c r="B62" s="66" t="s">
        <v>60</v>
      </c>
      <c r="C62" s="114" t="s">
        <v>120</v>
      </c>
      <c r="D62" s="13">
        <v>15.05</v>
      </c>
      <c r="E62" s="14">
        <v>28.29</v>
      </c>
      <c r="F62" s="14">
        <v>43.34</v>
      </c>
      <c r="G62" s="14">
        <v>76.97</v>
      </c>
      <c r="H62" s="14">
        <v>120.31</v>
      </c>
      <c r="I62" s="44"/>
    </row>
    <row r="63" spans="1:9" ht="15" customHeight="1" x14ac:dyDescent="0.2">
      <c r="A63" s="26">
        <v>196</v>
      </c>
      <c r="B63" s="66" t="s">
        <v>61</v>
      </c>
      <c r="C63" s="115" t="s">
        <v>119</v>
      </c>
      <c r="D63" s="13">
        <v>0.1</v>
      </c>
      <c r="E63" s="14">
        <v>6.45</v>
      </c>
      <c r="F63" s="14">
        <v>6.55</v>
      </c>
      <c r="G63" s="14">
        <v>11.91</v>
      </c>
      <c r="H63" s="14">
        <v>18.46</v>
      </c>
      <c r="I63" s="44"/>
    </row>
    <row r="64" spans="1:9" ht="15" customHeight="1" x14ac:dyDescent="0.2">
      <c r="A64" s="26">
        <v>198</v>
      </c>
      <c r="B64" s="66" t="s">
        <v>62</v>
      </c>
      <c r="C64" s="114" t="s">
        <v>117</v>
      </c>
      <c r="D64" s="13">
        <v>17.47</v>
      </c>
      <c r="E64" s="14">
        <v>25.35</v>
      </c>
      <c r="F64" s="14">
        <v>42.81</v>
      </c>
      <c r="G64" s="14">
        <v>113.11</v>
      </c>
      <c r="H64" s="14">
        <v>155.93</v>
      </c>
      <c r="I64" s="44"/>
    </row>
    <row r="65" spans="1:9" ht="15" customHeight="1" x14ac:dyDescent="0.2">
      <c r="A65" s="26">
        <v>199</v>
      </c>
      <c r="B65" s="66" t="s">
        <v>63</v>
      </c>
      <c r="C65" s="114" t="s">
        <v>117</v>
      </c>
      <c r="D65" s="13">
        <v>9.1999999999999993</v>
      </c>
      <c r="E65" s="14">
        <v>34.82</v>
      </c>
      <c r="F65" s="14">
        <v>44.02</v>
      </c>
      <c r="G65" s="14">
        <v>94.12</v>
      </c>
      <c r="H65" s="14">
        <v>138.13999999999999</v>
      </c>
      <c r="I65" s="44"/>
    </row>
    <row r="66" spans="1:9" ht="15" customHeight="1" x14ac:dyDescent="0.2">
      <c r="A66" s="26">
        <v>207</v>
      </c>
      <c r="B66" s="66" t="s">
        <v>65</v>
      </c>
      <c r="C66" s="114" t="s">
        <v>117</v>
      </c>
      <c r="D66" s="13">
        <v>26.82</v>
      </c>
      <c r="E66" s="14">
        <v>64.45</v>
      </c>
      <c r="F66" s="14">
        <v>91.27</v>
      </c>
      <c r="G66" s="14">
        <v>217.25</v>
      </c>
      <c r="H66" s="14">
        <v>308.52</v>
      </c>
      <c r="I66" s="44"/>
    </row>
    <row r="67" spans="1:9" ht="15" customHeight="1" x14ac:dyDescent="0.2">
      <c r="A67" s="26">
        <v>208</v>
      </c>
      <c r="B67" s="66" t="s">
        <v>66</v>
      </c>
      <c r="C67" s="114" t="s">
        <v>118</v>
      </c>
      <c r="D67" s="13">
        <v>0</v>
      </c>
      <c r="E67" s="14">
        <v>23.18</v>
      </c>
      <c r="F67" s="14">
        <v>23.18</v>
      </c>
      <c r="G67" s="14">
        <v>59</v>
      </c>
      <c r="H67" s="14">
        <v>82.18</v>
      </c>
      <c r="I67" s="44"/>
    </row>
    <row r="68" spans="1:9" ht="15" customHeight="1" x14ac:dyDescent="0.2">
      <c r="A68" s="26">
        <v>213</v>
      </c>
      <c r="B68" s="66" t="s">
        <v>105</v>
      </c>
      <c r="C68" s="116" t="s">
        <v>121</v>
      </c>
      <c r="D68" s="13">
        <v>2.67</v>
      </c>
      <c r="E68" s="14">
        <v>21.77</v>
      </c>
      <c r="F68" s="14">
        <v>24.44</v>
      </c>
      <c r="G68" s="14">
        <v>69.459999999999994</v>
      </c>
      <c r="H68" s="14">
        <v>93.9</v>
      </c>
      <c r="I68" s="44"/>
    </row>
    <row r="69" spans="1:9" ht="15" customHeight="1" x14ac:dyDescent="0.2">
      <c r="A69" s="26">
        <v>219</v>
      </c>
      <c r="B69" s="66" t="s">
        <v>68</v>
      </c>
      <c r="C69" s="114" t="s">
        <v>120</v>
      </c>
      <c r="D69" s="13">
        <v>10.210000000000001</v>
      </c>
      <c r="E69" s="14">
        <v>21.31</v>
      </c>
      <c r="F69" s="14">
        <v>31.52</v>
      </c>
      <c r="G69" s="14">
        <v>57.16</v>
      </c>
      <c r="H69" s="14">
        <v>88.68</v>
      </c>
      <c r="I69" s="44"/>
    </row>
    <row r="70" spans="1:9" ht="15" customHeight="1" x14ac:dyDescent="0.2">
      <c r="A70" s="26">
        <v>220</v>
      </c>
      <c r="B70" s="66" t="s">
        <v>69</v>
      </c>
      <c r="C70" s="114" t="s">
        <v>118</v>
      </c>
      <c r="D70" s="13">
        <v>8.64</v>
      </c>
      <c r="E70" s="14">
        <v>38.21</v>
      </c>
      <c r="F70" s="14">
        <v>46.85</v>
      </c>
      <c r="G70" s="14">
        <v>76.930000000000007</v>
      </c>
      <c r="H70" s="14">
        <v>123.78</v>
      </c>
      <c r="I70" s="44"/>
    </row>
    <row r="71" spans="1:9" ht="15" customHeight="1" x14ac:dyDescent="0.2">
      <c r="A71" s="26">
        <v>229</v>
      </c>
      <c r="B71" s="66" t="s">
        <v>70</v>
      </c>
      <c r="C71" s="115" t="s">
        <v>119</v>
      </c>
      <c r="D71" s="13">
        <v>18.14</v>
      </c>
      <c r="E71" s="14">
        <v>25.66</v>
      </c>
      <c r="F71" s="14">
        <v>43.8</v>
      </c>
      <c r="G71" s="14">
        <v>131.58000000000001</v>
      </c>
      <c r="H71" s="14">
        <v>175.37</v>
      </c>
      <c r="I71" s="44"/>
    </row>
    <row r="72" spans="1:9" ht="15" customHeight="1" x14ac:dyDescent="0.2">
      <c r="A72" s="26">
        <v>231</v>
      </c>
      <c r="B72" s="66" t="s">
        <v>71</v>
      </c>
      <c r="C72" s="114" t="s">
        <v>120</v>
      </c>
      <c r="D72" s="13">
        <v>7.28</v>
      </c>
      <c r="E72" s="14">
        <v>32.42</v>
      </c>
      <c r="F72" s="14">
        <v>39.71</v>
      </c>
      <c r="G72" s="14">
        <v>74.47</v>
      </c>
      <c r="H72" s="14">
        <v>114.18</v>
      </c>
      <c r="I72" s="44"/>
    </row>
    <row r="73" spans="1:9" ht="15" customHeight="1" x14ac:dyDescent="0.2">
      <c r="A73" s="26">
        <v>243</v>
      </c>
      <c r="B73" s="66" t="s">
        <v>72</v>
      </c>
      <c r="C73" s="114" t="s">
        <v>120</v>
      </c>
      <c r="D73" s="13">
        <v>19.46</v>
      </c>
      <c r="E73" s="14">
        <v>48.91</v>
      </c>
      <c r="F73" s="14">
        <v>68.37</v>
      </c>
      <c r="G73" s="14">
        <v>154.38</v>
      </c>
      <c r="H73" s="14">
        <v>222.75</v>
      </c>
      <c r="I73" s="44"/>
    </row>
    <row r="74" spans="1:9" ht="15" customHeight="1" x14ac:dyDescent="0.2">
      <c r="A74" s="26">
        <v>244</v>
      </c>
      <c r="B74" s="66" t="s">
        <v>73</v>
      </c>
      <c r="C74" s="114" t="s">
        <v>120</v>
      </c>
      <c r="D74" s="13">
        <v>11.89</v>
      </c>
      <c r="E74" s="14">
        <v>19.559999999999999</v>
      </c>
      <c r="F74" s="14">
        <v>31.45</v>
      </c>
      <c r="G74" s="14">
        <v>85.94</v>
      </c>
      <c r="H74" s="14">
        <v>117.39</v>
      </c>
      <c r="I74" s="44"/>
    </row>
    <row r="75" spans="1:9" ht="15" customHeight="1" x14ac:dyDescent="0.2">
      <c r="A75" s="26">
        <v>246</v>
      </c>
      <c r="B75" s="66" t="s">
        <v>67</v>
      </c>
      <c r="C75" s="116" t="s">
        <v>121</v>
      </c>
      <c r="D75" s="13">
        <v>9.24</v>
      </c>
      <c r="E75" s="14">
        <v>16.239999999999998</v>
      </c>
      <c r="F75" s="14">
        <v>25.48</v>
      </c>
      <c r="G75" s="14">
        <v>74.459999999999994</v>
      </c>
      <c r="H75" s="14">
        <v>99.94</v>
      </c>
      <c r="I75" s="44"/>
    </row>
    <row r="76" spans="1:9" ht="15" customHeight="1" x14ac:dyDescent="0.2">
      <c r="A76" s="26">
        <v>248</v>
      </c>
      <c r="B76" s="66" t="s">
        <v>74</v>
      </c>
      <c r="C76" s="115" t="s">
        <v>119</v>
      </c>
      <c r="D76" s="13">
        <v>14.96</v>
      </c>
      <c r="E76" s="14">
        <v>23.15</v>
      </c>
      <c r="F76" s="14">
        <v>38.119999999999997</v>
      </c>
      <c r="G76" s="14">
        <v>71.08</v>
      </c>
      <c r="H76" s="14">
        <v>109.2</v>
      </c>
      <c r="I76" s="44"/>
    </row>
    <row r="77" spans="1:9" ht="15" customHeight="1" x14ac:dyDescent="0.2">
      <c r="A77" s="26">
        <v>251</v>
      </c>
      <c r="B77" s="66" t="s">
        <v>75</v>
      </c>
      <c r="C77" s="114" t="s">
        <v>120</v>
      </c>
      <c r="D77" s="13">
        <v>0.6</v>
      </c>
      <c r="E77" s="14">
        <v>24.31</v>
      </c>
      <c r="F77" s="14">
        <v>24.91</v>
      </c>
      <c r="G77" s="14">
        <v>30.7</v>
      </c>
      <c r="H77" s="14">
        <v>55.6</v>
      </c>
      <c r="I77" s="44"/>
    </row>
    <row r="78" spans="1:9" ht="15" customHeight="1" x14ac:dyDescent="0.2">
      <c r="A78" s="26">
        <v>252</v>
      </c>
      <c r="B78" s="66" t="s">
        <v>76</v>
      </c>
      <c r="C78" s="115" t="s">
        <v>119</v>
      </c>
      <c r="D78" s="13">
        <v>1.84</v>
      </c>
      <c r="E78" s="14">
        <v>7.8</v>
      </c>
      <c r="F78" s="14">
        <v>9.64</v>
      </c>
      <c r="G78" s="14">
        <v>30.96</v>
      </c>
      <c r="H78" s="14">
        <v>40.61</v>
      </c>
      <c r="I78" s="44"/>
    </row>
    <row r="79" spans="1:9" ht="15" customHeight="1" x14ac:dyDescent="0.2">
      <c r="A79" s="26">
        <v>258</v>
      </c>
      <c r="B79" s="66" t="s">
        <v>64</v>
      </c>
      <c r="C79" s="115" t="s">
        <v>119</v>
      </c>
      <c r="D79" s="13">
        <v>13.75</v>
      </c>
      <c r="E79" s="14">
        <v>16.34</v>
      </c>
      <c r="F79" s="14">
        <v>30.08</v>
      </c>
      <c r="G79" s="14">
        <v>68.680000000000007</v>
      </c>
      <c r="H79" s="14">
        <v>98.77</v>
      </c>
      <c r="I79" s="44"/>
    </row>
    <row r="80" spans="1:9" ht="15" customHeight="1" x14ac:dyDescent="0.2">
      <c r="A80" s="26">
        <v>262</v>
      </c>
      <c r="B80" s="66" t="s">
        <v>77</v>
      </c>
      <c r="C80" s="115" t="s">
        <v>119</v>
      </c>
      <c r="D80" s="13">
        <v>14.87</v>
      </c>
      <c r="E80" s="14">
        <v>12.6</v>
      </c>
      <c r="F80" s="14">
        <v>27.48</v>
      </c>
      <c r="G80" s="14">
        <v>80.45</v>
      </c>
      <c r="H80" s="14">
        <v>107.93</v>
      </c>
      <c r="I80" s="44"/>
    </row>
    <row r="81" spans="1:9" ht="15" customHeight="1" x14ac:dyDescent="0.2">
      <c r="A81" s="26">
        <v>264</v>
      </c>
      <c r="B81" s="66" t="s">
        <v>78</v>
      </c>
      <c r="C81" s="114" t="s">
        <v>120</v>
      </c>
      <c r="D81" s="13">
        <v>6.22</v>
      </c>
      <c r="E81" s="14">
        <v>36.28</v>
      </c>
      <c r="F81" s="14">
        <v>42.5</v>
      </c>
      <c r="G81" s="14">
        <v>78.44</v>
      </c>
      <c r="H81" s="14">
        <v>120.94</v>
      </c>
      <c r="I81" s="44"/>
    </row>
    <row r="82" spans="1:9" ht="15" customHeight="1" x14ac:dyDescent="0.2">
      <c r="A82" s="26">
        <v>266</v>
      </c>
      <c r="B82" s="66" t="s">
        <v>79</v>
      </c>
      <c r="C82" s="114" t="s">
        <v>118</v>
      </c>
      <c r="D82" s="13">
        <v>12.18</v>
      </c>
      <c r="E82" s="14">
        <v>25.98</v>
      </c>
      <c r="F82" s="14">
        <v>38.159999999999997</v>
      </c>
      <c r="G82" s="14">
        <v>82.52</v>
      </c>
      <c r="H82" s="14">
        <v>120.68</v>
      </c>
      <c r="I82" s="44"/>
    </row>
    <row r="83" spans="1:9" ht="15" customHeight="1" x14ac:dyDescent="0.2">
      <c r="A83" s="26">
        <v>269</v>
      </c>
      <c r="B83" s="66" t="s">
        <v>80</v>
      </c>
      <c r="C83" s="114" t="s">
        <v>117</v>
      </c>
      <c r="D83" s="13">
        <v>8.07</v>
      </c>
      <c r="E83" s="14">
        <v>10.61</v>
      </c>
      <c r="F83" s="14">
        <v>18.68</v>
      </c>
      <c r="G83" s="14">
        <v>37</v>
      </c>
      <c r="H83" s="14">
        <v>55.68</v>
      </c>
      <c r="I83" s="44"/>
    </row>
    <row r="84" spans="1:9" ht="15" customHeight="1" x14ac:dyDescent="0.2">
      <c r="A84" s="26">
        <v>274</v>
      </c>
      <c r="B84" s="66" t="s">
        <v>81</v>
      </c>
      <c r="C84" s="114" t="s">
        <v>116</v>
      </c>
      <c r="D84" s="13">
        <v>11.49</v>
      </c>
      <c r="E84" s="14">
        <v>28.37</v>
      </c>
      <c r="F84" s="14">
        <v>39.86</v>
      </c>
      <c r="G84" s="14">
        <v>66.27</v>
      </c>
      <c r="H84" s="14">
        <v>106.13</v>
      </c>
      <c r="I84" s="44"/>
    </row>
    <row r="85" spans="1:9" ht="15" customHeight="1" x14ac:dyDescent="0.2">
      <c r="A85" s="26">
        <v>277</v>
      </c>
      <c r="B85" s="66" t="s">
        <v>82</v>
      </c>
      <c r="C85" s="114" t="s">
        <v>117</v>
      </c>
      <c r="D85" s="13">
        <v>8.19</v>
      </c>
      <c r="E85" s="14">
        <v>31.6</v>
      </c>
      <c r="F85" s="14">
        <v>39.79</v>
      </c>
      <c r="G85" s="14">
        <v>44.35</v>
      </c>
      <c r="H85" s="14">
        <v>84.14</v>
      </c>
      <c r="I85" s="44"/>
    </row>
    <row r="86" spans="1:9" ht="15" customHeight="1" x14ac:dyDescent="0.2">
      <c r="A86" s="26">
        <v>284</v>
      </c>
      <c r="B86" s="66" t="s">
        <v>83</v>
      </c>
      <c r="C86" s="116" t="s">
        <v>121</v>
      </c>
      <c r="D86" s="13">
        <v>8.67</v>
      </c>
      <c r="E86" s="14">
        <v>17.489999999999998</v>
      </c>
      <c r="F86" s="14">
        <v>26.17</v>
      </c>
      <c r="G86" s="14">
        <v>54.94</v>
      </c>
      <c r="H86" s="14">
        <v>81.11</v>
      </c>
      <c r="I86" s="44"/>
    </row>
    <row r="87" spans="1:9" ht="15" customHeight="1" x14ac:dyDescent="0.2">
      <c r="A87" s="26">
        <v>285</v>
      </c>
      <c r="B87" s="66" t="s">
        <v>84</v>
      </c>
      <c r="C87" s="114" t="s">
        <v>118</v>
      </c>
      <c r="D87" s="13">
        <v>12.47</v>
      </c>
      <c r="E87" s="14">
        <v>29.83</v>
      </c>
      <c r="F87" s="14">
        <v>42.3</v>
      </c>
      <c r="G87" s="14">
        <v>80.78</v>
      </c>
      <c r="H87" s="14">
        <v>123.08</v>
      </c>
      <c r="I87" s="44"/>
    </row>
    <row r="88" spans="1:9" ht="15" customHeight="1" x14ac:dyDescent="0.2">
      <c r="A88" s="26">
        <v>286</v>
      </c>
      <c r="B88" s="66" t="s">
        <v>85</v>
      </c>
      <c r="C88" s="114" t="s">
        <v>116</v>
      </c>
      <c r="D88" s="13">
        <v>4.95</v>
      </c>
      <c r="E88" s="14">
        <v>21.15</v>
      </c>
      <c r="F88" s="14">
        <v>26.1</v>
      </c>
      <c r="G88" s="14">
        <v>36.020000000000003</v>
      </c>
      <c r="H88" s="14">
        <v>62.11</v>
      </c>
      <c r="I88" s="44"/>
    </row>
    <row r="89" spans="1:9" ht="15" customHeight="1" x14ac:dyDescent="0.2">
      <c r="A89" s="26">
        <v>288</v>
      </c>
      <c r="B89" s="66" t="s">
        <v>86</v>
      </c>
      <c r="C89" s="114" t="s">
        <v>117</v>
      </c>
      <c r="D89" s="13">
        <v>9.08</v>
      </c>
      <c r="E89" s="14">
        <v>35.869999999999997</v>
      </c>
      <c r="F89" s="14">
        <v>44.95</v>
      </c>
      <c r="G89" s="14">
        <v>100.48</v>
      </c>
      <c r="H89" s="14">
        <v>145.44</v>
      </c>
      <c r="I89" s="44"/>
    </row>
    <row r="90" spans="1:9" ht="15" customHeight="1" x14ac:dyDescent="0.2">
      <c r="A90" s="26">
        <v>291</v>
      </c>
      <c r="B90" s="66" t="s">
        <v>87</v>
      </c>
      <c r="C90" s="115" t="s">
        <v>119</v>
      </c>
      <c r="D90" s="13">
        <v>4.29</v>
      </c>
      <c r="E90" s="14">
        <v>8.89</v>
      </c>
      <c r="F90" s="14">
        <v>13.19</v>
      </c>
      <c r="G90" s="14">
        <v>33.1</v>
      </c>
      <c r="H90" s="14">
        <v>46.28</v>
      </c>
      <c r="I90" s="44"/>
    </row>
    <row r="91" spans="1:9" ht="15" customHeight="1" x14ac:dyDescent="0.2">
      <c r="A91" s="23">
        <v>298</v>
      </c>
      <c r="B91" s="66" t="s">
        <v>88</v>
      </c>
      <c r="C91" s="115" t="s">
        <v>119</v>
      </c>
      <c r="D91" s="3">
        <v>4.49</v>
      </c>
      <c r="E91" s="4">
        <v>17.71</v>
      </c>
      <c r="F91" s="4">
        <v>22.2</v>
      </c>
      <c r="G91" s="4">
        <v>38.43</v>
      </c>
      <c r="H91" s="4">
        <v>60.64</v>
      </c>
      <c r="I91" s="44"/>
    </row>
    <row r="92" spans="1:9" ht="15" customHeight="1" x14ac:dyDescent="0.2">
      <c r="A92" s="26">
        <v>305</v>
      </c>
      <c r="B92" s="66" t="s">
        <v>89</v>
      </c>
      <c r="C92" s="116" t="s">
        <v>121</v>
      </c>
      <c r="D92" s="13">
        <v>10.94</v>
      </c>
      <c r="E92" s="14">
        <v>19.2</v>
      </c>
      <c r="F92" s="14">
        <v>30.14</v>
      </c>
      <c r="G92" s="14">
        <v>76.64</v>
      </c>
      <c r="H92" s="14">
        <v>106.78</v>
      </c>
      <c r="I92" s="44"/>
    </row>
    <row r="93" spans="1:9" ht="15" customHeight="1" x14ac:dyDescent="0.2">
      <c r="A93" s="26">
        <v>307</v>
      </c>
      <c r="B93" s="66" t="s">
        <v>90</v>
      </c>
      <c r="C93" s="114" t="s">
        <v>118</v>
      </c>
      <c r="D93" s="13">
        <v>7.94</v>
      </c>
      <c r="E93" s="14">
        <v>42.97</v>
      </c>
      <c r="F93" s="14">
        <v>50.91</v>
      </c>
      <c r="G93" s="14">
        <v>87.44</v>
      </c>
      <c r="H93" s="14">
        <v>138.35</v>
      </c>
      <c r="I93" s="44"/>
    </row>
    <row r="94" spans="1:9" ht="15" customHeight="1" x14ac:dyDescent="0.2">
      <c r="A94" s="26">
        <v>308</v>
      </c>
      <c r="B94" s="66" t="s">
        <v>91</v>
      </c>
      <c r="C94" s="114" t="s">
        <v>116</v>
      </c>
      <c r="D94" s="13">
        <v>15</v>
      </c>
      <c r="E94" s="14">
        <v>40.22</v>
      </c>
      <c r="F94" s="14">
        <v>55.22</v>
      </c>
      <c r="G94" s="14">
        <v>108.47</v>
      </c>
      <c r="H94" s="14">
        <v>163.69</v>
      </c>
      <c r="I94" s="44"/>
    </row>
    <row r="95" spans="1:9" ht="15" customHeight="1" x14ac:dyDescent="0.2">
      <c r="A95" s="26">
        <v>314</v>
      </c>
      <c r="B95" s="150" t="s">
        <v>92</v>
      </c>
      <c r="C95" s="114" t="s">
        <v>116</v>
      </c>
      <c r="D95" s="13">
        <v>5.69</v>
      </c>
      <c r="E95" s="14">
        <v>16.239999999999998</v>
      </c>
      <c r="F95" s="14">
        <v>21.93</v>
      </c>
      <c r="G95" s="14">
        <v>55.55</v>
      </c>
      <c r="H95" s="14">
        <v>77.48</v>
      </c>
      <c r="I95" s="44"/>
    </row>
    <row r="96" spans="1:9" ht="15" customHeight="1" x14ac:dyDescent="0.2">
      <c r="A96" s="26">
        <v>315</v>
      </c>
      <c r="B96" s="66" t="s">
        <v>93</v>
      </c>
      <c r="C96" s="114" t="s">
        <v>117</v>
      </c>
      <c r="D96" s="13">
        <v>13.01</v>
      </c>
      <c r="E96" s="14">
        <v>14.66</v>
      </c>
      <c r="F96" s="14">
        <v>27.67</v>
      </c>
      <c r="G96" s="14">
        <v>67.77</v>
      </c>
      <c r="H96" s="14">
        <v>95.44</v>
      </c>
      <c r="I96" s="44"/>
    </row>
    <row r="97" spans="1:10" ht="15" customHeight="1" x14ac:dyDescent="0.2">
      <c r="A97" s="26">
        <v>317</v>
      </c>
      <c r="B97" s="66" t="s">
        <v>94</v>
      </c>
      <c r="C97" s="114" t="s">
        <v>117</v>
      </c>
      <c r="D97" s="13">
        <v>13.73</v>
      </c>
      <c r="E97" s="14">
        <v>18.600000000000001</v>
      </c>
      <c r="F97" s="14">
        <v>32.33</v>
      </c>
      <c r="G97" s="14">
        <v>97.64</v>
      </c>
      <c r="H97" s="14">
        <v>129.96</v>
      </c>
      <c r="I97" s="44"/>
    </row>
    <row r="98" spans="1:10" ht="15" customHeight="1" x14ac:dyDescent="0.2">
      <c r="A98" s="26">
        <v>320</v>
      </c>
      <c r="B98" s="66" t="s">
        <v>95</v>
      </c>
      <c r="C98" s="115" t="s">
        <v>119</v>
      </c>
      <c r="D98" s="13">
        <v>2.63</v>
      </c>
      <c r="E98" s="14">
        <v>14.48</v>
      </c>
      <c r="F98" s="14">
        <v>17.11</v>
      </c>
      <c r="G98" s="14">
        <v>14.98</v>
      </c>
      <c r="H98" s="14">
        <v>32.090000000000003</v>
      </c>
      <c r="I98" s="44"/>
    </row>
    <row r="99" spans="1:10" ht="15" customHeight="1" x14ac:dyDescent="0.2">
      <c r="A99" s="26">
        <v>333</v>
      </c>
      <c r="B99" s="66" t="s">
        <v>96</v>
      </c>
      <c r="C99" s="114" t="s">
        <v>117</v>
      </c>
      <c r="D99" s="13">
        <v>9.2899999999999991</v>
      </c>
      <c r="E99" s="14">
        <v>36.130000000000003</v>
      </c>
      <c r="F99" s="14">
        <v>45.42</v>
      </c>
      <c r="G99" s="14">
        <v>67.87</v>
      </c>
      <c r="H99" s="14">
        <v>113.28</v>
      </c>
      <c r="I99" s="44"/>
    </row>
    <row r="100" spans="1:10" ht="15" customHeight="1" x14ac:dyDescent="0.2">
      <c r="A100" s="26">
        <v>335</v>
      </c>
      <c r="B100" s="66" t="s">
        <v>97</v>
      </c>
      <c r="C100" s="114" t="s">
        <v>118</v>
      </c>
      <c r="D100" s="13">
        <v>6.75</v>
      </c>
      <c r="E100" s="14">
        <v>21.7</v>
      </c>
      <c r="F100" s="14">
        <v>28.45</v>
      </c>
      <c r="G100" s="14">
        <v>60.2</v>
      </c>
      <c r="H100" s="14">
        <v>88.66</v>
      </c>
      <c r="I100" s="44"/>
    </row>
    <row r="101" spans="1:10" ht="15" customHeight="1" x14ac:dyDescent="0.2">
      <c r="A101" s="26">
        <v>336</v>
      </c>
      <c r="B101" s="66" t="s">
        <v>98</v>
      </c>
      <c r="C101" s="114" t="s">
        <v>120</v>
      </c>
      <c r="D101" s="13">
        <v>10.199999999999999</v>
      </c>
      <c r="E101" s="14">
        <v>45.98</v>
      </c>
      <c r="F101" s="14">
        <v>56.18</v>
      </c>
      <c r="G101" s="14">
        <v>119.87</v>
      </c>
      <c r="H101" s="14">
        <v>176.04</v>
      </c>
      <c r="I101" s="44"/>
    </row>
    <row r="102" spans="1:10" ht="15" customHeight="1" x14ac:dyDescent="0.2">
      <c r="A102" s="26">
        <v>342</v>
      </c>
      <c r="B102" s="66" t="s">
        <v>99</v>
      </c>
      <c r="C102" s="116" t="s">
        <v>121</v>
      </c>
      <c r="D102" s="13">
        <v>12.68</v>
      </c>
      <c r="E102" s="14">
        <v>29.03</v>
      </c>
      <c r="F102" s="14">
        <v>41.72</v>
      </c>
      <c r="G102" s="14">
        <v>82.49</v>
      </c>
      <c r="H102" s="14">
        <v>124.2</v>
      </c>
      <c r="I102" s="44"/>
    </row>
    <row r="103" spans="1:10" ht="15" customHeight="1" x14ac:dyDescent="0.2">
      <c r="A103" s="26">
        <v>344</v>
      </c>
      <c r="B103" s="66" t="s">
        <v>100</v>
      </c>
      <c r="C103" s="116" t="s">
        <v>121</v>
      </c>
      <c r="D103" s="13">
        <v>4.4800000000000004</v>
      </c>
      <c r="E103" s="14">
        <v>21.82</v>
      </c>
      <c r="F103" s="14">
        <v>26.3</v>
      </c>
      <c r="G103" s="14">
        <v>65.52</v>
      </c>
      <c r="H103" s="14">
        <v>91.82</v>
      </c>
      <c r="I103" s="44"/>
    </row>
    <row r="104" spans="1:10" ht="15" customHeight="1" x14ac:dyDescent="0.2">
      <c r="A104" s="26">
        <v>346</v>
      </c>
      <c r="B104" s="66" t="s">
        <v>122</v>
      </c>
      <c r="C104" s="115" t="s">
        <v>119</v>
      </c>
      <c r="D104" s="13">
        <v>0</v>
      </c>
      <c r="E104" s="14">
        <v>14.13</v>
      </c>
      <c r="F104" s="14">
        <v>14.13</v>
      </c>
      <c r="G104" s="14">
        <v>26.1</v>
      </c>
      <c r="H104" s="14">
        <v>40.229999999999997</v>
      </c>
      <c r="I104" s="44"/>
    </row>
    <row r="105" spans="1:10" ht="15" customHeight="1" x14ac:dyDescent="0.2">
      <c r="A105" s="26">
        <v>347</v>
      </c>
      <c r="B105" s="66" t="s">
        <v>101</v>
      </c>
      <c r="C105" s="116" t="s">
        <v>121</v>
      </c>
      <c r="D105" s="13">
        <v>17.36</v>
      </c>
      <c r="E105" s="14">
        <v>30.8</v>
      </c>
      <c r="F105" s="14">
        <v>48.16</v>
      </c>
      <c r="G105" s="14">
        <v>104.13</v>
      </c>
      <c r="H105" s="14">
        <v>152.29</v>
      </c>
      <c r="I105" s="44"/>
    </row>
    <row r="106" spans="1:10" ht="15" customHeight="1" x14ac:dyDescent="0.2">
      <c r="A106" s="26">
        <v>350</v>
      </c>
      <c r="B106" s="66" t="s">
        <v>102</v>
      </c>
      <c r="C106" s="114" t="s">
        <v>118</v>
      </c>
      <c r="D106" s="13">
        <v>11.28</v>
      </c>
      <c r="E106" s="14">
        <v>23.03</v>
      </c>
      <c r="F106" s="14">
        <v>34.32</v>
      </c>
      <c r="G106" s="14">
        <v>59.88</v>
      </c>
      <c r="H106" s="14">
        <v>94.19</v>
      </c>
      <c r="I106" s="44"/>
    </row>
    <row r="107" spans="1:10" x14ac:dyDescent="0.2">
      <c r="A107" s="32"/>
      <c r="B107" s="152" t="s">
        <v>123</v>
      </c>
      <c r="C107" s="153"/>
      <c r="D107" s="51">
        <f t="shared" ref="D107:H107" si="0">SUM(D6:D106)</f>
        <v>1098.1300000000003</v>
      </c>
      <c r="E107" s="52">
        <f t="shared" si="0"/>
        <v>2627.5899999999992</v>
      </c>
      <c r="F107" s="52">
        <f t="shared" si="0"/>
        <v>3725.7699999999986</v>
      </c>
      <c r="G107" s="52">
        <f t="shared" si="0"/>
        <v>7589.4400000000014</v>
      </c>
      <c r="H107" s="52">
        <f t="shared" si="0"/>
        <v>11315.180000000008</v>
      </c>
      <c r="I107" s="44"/>
      <c r="J107" s="154"/>
    </row>
    <row r="108" spans="1:10" x14ac:dyDescent="0.2">
      <c r="A108" s="47"/>
      <c r="B108" s="66"/>
      <c r="C108" s="12"/>
      <c r="D108" s="48"/>
      <c r="E108" s="48"/>
      <c r="F108" s="48"/>
      <c r="G108" s="48"/>
      <c r="H108" s="48"/>
    </row>
    <row r="109" spans="1:10" x14ac:dyDescent="0.2">
      <c r="A109" s="53" t="s">
        <v>134</v>
      </c>
      <c r="B109" s="155" t="s">
        <v>144</v>
      </c>
      <c r="C109" s="54"/>
      <c r="D109" s="151"/>
      <c r="E109" s="151"/>
      <c r="F109" s="151"/>
      <c r="G109" s="151"/>
      <c r="H109" s="15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opLeftCell="B1" workbookViewId="0">
      <selection activeCell="M7" sqref="M7"/>
    </sheetView>
  </sheetViews>
  <sheetFormatPr defaultRowHeight="15" x14ac:dyDescent="0.2"/>
  <cols>
    <col min="1" max="1" width="4.88671875" hidden="1" customWidth="1"/>
    <col min="2" max="2" width="13.33203125" customWidth="1"/>
    <col min="3" max="3" width="12.77734375" style="6" customWidth="1"/>
    <col min="4" max="8" width="13.6640625" customWidth="1"/>
  </cols>
  <sheetData>
    <row r="1" spans="1:9" x14ac:dyDescent="0.2">
      <c r="B1" s="111" t="s">
        <v>138</v>
      </c>
    </row>
    <row r="2" spans="1:9" x14ac:dyDescent="0.2">
      <c r="B2" s="111" t="s">
        <v>106</v>
      </c>
    </row>
    <row r="3" spans="1:9" x14ac:dyDescent="0.2">
      <c r="B3" s="111" t="s">
        <v>141</v>
      </c>
    </row>
    <row r="5" spans="1:9" ht="45" x14ac:dyDescent="0.2">
      <c r="A5" s="156" t="s">
        <v>0</v>
      </c>
      <c r="B5" s="173" t="s">
        <v>136</v>
      </c>
      <c r="C5" s="174" t="s">
        <v>115</v>
      </c>
      <c r="D5" s="147" t="s">
        <v>142</v>
      </c>
      <c r="E5" s="147" t="s">
        <v>143</v>
      </c>
      <c r="F5" s="147" t="s">
        <v>145</v>
      </c>
      <c r="G5" s="147" t="s">
        <v>135</v>
      </c>
      <c r="H5" s="147" t="s">
        <v>146</v>
      </c>
    </row>
    <row r="6" spans="1:9" x14ac:dyDescent="0.2">
      <c r="A6" s="26">
        <v>35</v>
      </c>
      <c r="B6" s="139" t="s">
        <v>13</v>
      </c>
      <c r="C6" s="94" t="s">
        <v>127</v>
      </c>
      <c r="D6" s="158">
        <v>156.77000000000001</v>
      </c>
      <c r="E6" s="159">
        <v>180.21</v>
      </c>
      <c r="F6" s="159">
        <f>D6+E6</f>
        <v>336.98</v>
      </c>
      <c r="G6" s="159">
        <v>586.54</v>
      </c>
      <c r="H6" s="159">
        <f>F6+G6</f>
        <v>923.52</v>
      </c>
      <c r="I6" s="55"/>
    </row>
    <row r="7" spans="1:9" x14ac:dyDescent="0.2">
      <c r="A7" s="26"/>
      <c r="B7" s="34"/>
      <c r="C7" s="21"/>
      <c r="D7" s="13"/>
      <c r="E7" s="14"/>
      <c r="F7" s="14"/>
      <c r="G7" s="14"/>
      <c r="H7" s="14"/>
    </row>
    <row r="8" spans="1:9" x14ac:dyDescent="0.2">
      <c r="A8" s="26"/>
      <c r="B8" s="34"/>
      <c r="C8" s="21"/>
      <c r="D8" s="13"/>
      <c r="E8" s="14"/>
      <c r="F8" s="14"/>
      <c r="G8" s="14"/>
      <c r="H8" s="14"/>
    </row>
    <row r="9" spans="1:9" x14ac:dyDescent="0.2">
      <c r="A9" s="26">
        <v>48</v>
      </c>
      <c r="B9" s="34" t="s">
        <v>17</v>
      </c>
      <c r="C9" s="19" t="s">
        <v>121</v>
      </c>
      <c r="D9" s="13">
        <v>8.42</v>
      </c>
      <c r="E9" s="14">
        <v>32.21</v>
      </c>
      <c r="F9" s="14">
        <f>D9+E9</f>
        <v>40.630000000000003</v>
      </c>
      <c r="G9" s="14">
        <v>75.33</v>
      </c>
      <c r="H9" s="14">
        <f>F9+G9</f>
        <v>115.96000000000001</v>
      </c>
    </row>
    <row r="10" spans="1:9" x14ac:dyDescent="0.2">
      <c r="A10" s="26">
        <v>93</v>
      </c>
      <c r="B10" s="34" t="s">
        <v>29</v>
      </c>
      <c r="C10" s="19" t="s">
        <v>121</v>
      </c>
      <c r="D10" s="13">
        <v>5.43</v>
      </c>
      <c r="E10" s="14">
        <v>17.329999999999998</v>
      </c>
      <c r="F10" s="14">
        <f t="shared" ref="F10:F20" si="0">D10+E10</f>
        <v>22.759999999999998</v>
      </c>
      <c r="G10" s="14">
        <v>40.619999999999997</v>
      </c>
      <c r="H10" s="14">
        <f t="shared" ref="H10:H20" si="1">F10+G10</f>
        <v>63.379999999999995</v>
      </c>
    </row>
    <row r="11" spans="1:9" x14ac:dyDescent="0.2">
      <c r="A11" s="26">
        <v>165</v>
      </c>
      <c r="B11" s="34" t="s">
        <v>48</v>
      </c>
      <c r="C11" s="19" t="s">
        <v>121</v>
      </c>
      <c r="D11" s="13">
        <v>8.92</v>
      </c>
      <c r="E11" s="14">
        <v>31.86</v>
      </c>
      <c r="F11" s="14">
        <f t="shared" si="0"/>
        <v>40.78</v>
      </c>
      <c r="G11" s="14">
        <v>67.94</v>
      </c>
      <c r="H11" s="14">
        <f t="shared" si="1"/>
        <v>108.72</v>
      </c>
    </row>
    <row r="12" spans="1:9" x14ac:dyDescent="0.2">
      <c r="A12" s="26">
        <v>176</v>
      </c>
      <c r="B12" s="34" t="s">
        <v>54</v>
      </c>
      <c r="C12" s="19" t="s">
        <v>121</v>
      </c>
      <c r="D12" s="13">
        <v>15.01</v>
      </c>
      <c r="E12" s="14">
        <v>31.83</v>
      </c>
      <c r="F12" s="14">
        <f t="shared" si="0"/>
        <v>46.839999999999996</v>
      </c>
      <c r="G12" s="14">
        <v>90.21</v>
      </c>
      <c r="H12" s="14">
        <f t="shared" si="1"/>
        <v>137.04999999999998</v>
      </c>
    </row>
    <row r="13" spans="1:9" x14ac:dyDescent="0.2">
      <c r="A13" s="26">
        <v>178</v>
      </c>
      <c r="B13" s="34" t="s">
        <v>56</v>
      </c>
      <c r="C13" s="19" t="s">
        <v>121</v>
      </c>
      <c r="D13" s="13">
        <v>4.51</v>
      </c>
      <c r="E13" s="14">
        <v>14.89</v>
      </c>
      <c r="F13" s="14">
        <f t="shared" si="0"/>
        <v>19.399999999999999</v>
      </c>
      <c r="G13" s="14">
        <v>62.51</v>
      </c>
      <c r="H13" s="14">
        <f t="shared" si="1"/>
        <v>81.91</v>
      </c>
    </row>
    <row r="14" spans="1:9" x14ac:dyDescent="0.2">
      <c r="A14" s="26">
        <v>213</v>
      </c>
      <c r="B14" s="34" t="s">
        <v>105</v>
      </c>
      <c r="C14" s="19" t="s">
        <v>121</v>
      </c>
      <c r="D14" s="13">
        <v>2.67</v>
      </c>
      <c r="E14" s="14">
        <v>21.77</v>
      </c>
      <c r="F14" s="14">
        <f t="shared" si="0"/>
        <v>24.439999999999998</v>
      </c>
      <c r="G14" s="14">
        <v>69.459999999999994</v>
      </c>
      <c r="H14" s="14">
        <f t="shared" si="1"/>
        <v>93.899999999999991</v>
      </c>
    </row>
    <row r="15" spans="1:9" x14ac:dyDescent="0.2">
      <c r="A15" s="26">
        <v>246</v>
      </c>
      <c r="B15" s="34" t="s">
        <v>67</v>
      </c>
      <c r="C15" s="19" t="s">
        <v>121</v>
      </c>
      <c r="D15" s="13">
        <v>9.24</v>
      </c>
      <c r="E15" s="14">
        <v>16.239999999999998</v>
      </c>
      <c r="F15" s="14">
        <f t="shared" si="0"/>
        <v>25.479999999999997</v>
      </c>
      <c r="G15" s="14">
        <v>74.459999999999994</v>
      </c>
      <c r="H15" s="14">
        <f t="shared" si="1"/>
        <v>99.94</v>
      </c>
    </row>
    <row r="16" spans="1:9" x14ac:dyDescent="0.2">
      <c r="A16" s="26">
        <v>284</v>
      </c>
      <c r="B16" s="34" t="s">
        <v>83</v>
      </c>
      <c r="C16" s="19" t="s">
        <v>121</v>
      </c>
      <c r="D16" s="13">
        <v>8.67</v>
      </c>
      <c r="E16" s="14">
        <v>17.489999999999998</v>
      </c>
      <c r="F16" s="14">
        <f t="shared" si="0"/>
        <v>26.159999999999997</v>
      </c>
      <c r="G16" s="14">
        <v>54.94</v>
      </c>
      <c r="H16" s="14">
        <f t="shared" si="1"/>
        <v>81.099999999999994</v>
      </c>
    </row>
    <row r="17" spans="1:8" x14ac:dyDescent="0.2">
      <c r="A17" s="26">
        <v>305</v>
      </c>
      <c r="B17" s="34" t="s">
        <v>89</v>
      </c>
      <c r="C17" s="19" t="s">
        <v>121</v>
      </c>
      <c r="D17" s="13">
        <v>10.94</v>
      </c>
      <c r="E17" s="14">
        <v>19.2</v>
      </c>
      <c r="F17" s="14">
        <f t="shared" si="0"/>
        <v>30.14</v>
      </c>
      <c r="G17" s="14">
        <v>76.64</v>
      </c>
      <c r="H17" s="14">
        <f t="shared" si="1"/>
        <v>106.78</v>
      </c>
    </row>
    <row r="18" spans="1:8" x14ac:dyDescent="0.2">
      <c r="A18" s="26">
        <v>342</v>
      </c>
      <c r="B18" s="34" t="s">
        <v>99</v>
      </c>
      <c r="C18" s="19" t="s">
        <v>121</v>
      </c>
      <c r="D18" s="13">
        <v>12.68</v>
      </c>
      <c r="E18" s="14">
        <v>29.03</v>
      </c>
      <c r="F18" s="14">
        <f t="shared" si="0"/>
        <v>41.71</v>
      </c>
      <c r="G18" s="14">
        <v>82.49</v>
      </c>
      <c r="H18" s="14">
        <f t="shared" si="1"/>
        <v>124.19999999999999</v>
      </c>
    </row>
    <row r="19" spans="1:8" x14ac:dyDescent="0.2">
      <c r="A19" s="26">
        <v>344</v>
      </c>
      <c r="B19" s="34" t="s">
        <v>100</v>
      </c>
      <c r="C19" s="19" t="s">
        <v>121</v>
      </c>
      <c r="D19" s="13">
        <v>4.4800000000000004</v>
      </c>
      <c r="E19" s="14">
        <v>21.82</v>
      </c>
      <c r="F19" s="14">
        <f t="shared" si="0"/>
        <v>26.3</v>
      </c>
      <c r="G19" s="14">
        <v>65.52</v>
      </c>
      <c r="H19" s="14">
        <f t="shared" si="1"/>
        <v>91.82</v>
      </c>
    </row>
    <row r="20" spans="1:8" x14ac:dyDescent="0.2">
      <c r="A20" s="26">
        <v>347</v>
      </c>
      <c r="B20" s="34" t="s">
        <v>101</v>
      </c>
      <c r="C20" s="19" t="s">
        <v>121</v>
      </c>
      <c r="D20" s="13">
        <v>17.36</v>
      </c>
      <c r="E20" s="14">
        <v>30.8</v>
      </c>
      <c r="F20" s="14">
        <f t="shared" si="0"/>
        <v>48.16</v>
      </c>
      <c r="G20" s="14">
        <v>104.13</v>
      </c>
      <c r="H20" s="14">
        <f t="shared" si="1"/>
        <v>152.29</v>
      </c>
    </row>
    <row r="21" spans="1:8" x14ac:dyDescent="0.2">
      <c r="A21" s="26"/>
      <c r="B21" s="139" t="s">
        <v>124</v>
      </c>
      <c r="C21" s="157"/>
      <c r="D21" s="158">
        <f>SUM(D9:D20)</f>
        <v>108.33000000000001</v>
      </c>
      <c r="E21" s="159">
        <f>SUM(E9:E20)</f>
        <v>284.47000000000003</v>
      </c>
      <c r="F21" s="159">
        <f>D21+E21</f>
        <v>392.80000000000007</v>
      </c>
      <c r="G21" s="159">
        <f>SUM(G9:G20)</f>
        <v>864.24999999999989</v>
      </c>
      <c r="H21" s="159">
        <f>F21+G21</f>
        <v>1257.05</v>
      </c>
    </row>
    <row r="22" spans="1:8" x14ac:dyDescent="0.2">
      <c r="A22" s="26"/>
      <c r="B22" s="34"/>
      <c r="C22" s="19"/>
      <c r="D22" s="13"/>
      <c r="E22" s="14"/>
      <c r="F22" s="14"/>
      <c r="G22" s="14"/>
      <c r="H22" s="14"/>
    </row>
    <row r="23" spans="1:8" x14ac:dyDescent="0.2">
      <c r="A23" s="26">
        <v>30</v>
      </c>
      <c r="B23" s="34" t="s">
        <v>11</v>
      </c>
      <c r="C23" s="22" t="s">
        <v>119</v>
      </c>
      <c r="D23" s="13">
        <v>10.18</v>
      </c>
      <c r="E23" s="14">
        <v>37.21</v>
      </c>
      <c r="F23" s="14">
        <v>47.39</v>
      </c>
      <c r="G23" s="14">
        <v>101.85</v>
      </c>
      <c r="H23" s="14">
        <v>149.25</v>
      </c>
    </row>
    <row r="24" spans="1:8" x14ac:dyDescent="0.2">
      <c r="A24" s="26">
        <v>57</v>
      </c>
      <c r="B24" s="34" t="s">
        <v>21</v>
      </c>
      <c r="C24" s="22" t="s">
        <v>119</v>
      </c>
      <c r="D24" s="13">
        <v>5.5</v>
      </c>
      <c r="E24" s="14">
        <v>17.260000000000002</v>
      </c>
      <c r="F24" s="14">
        <v>22.77</v>
      </c>
      <c r="G24" s="14">
        <v>25.9</v>
      </c>
      <c r="H24" s="14">
        <v>48.67</v>
      </c>
    </row>
    <row r="25" spans="1:8" x14ac:dyDescent="0.2">
      <c r="A25" s="26">
        <v>71</v>
      </c>
      <c r="B25" s="34" t="s">
        <v>24</v>
      </c>
      <c r="C25" s="22" t="s">
        <v>119</v>
      </c>
      <c r="D25" s="13">
        <v>15.66</v>
      </c>
      <c r="E25" s="14">
        <v>31.32</v>
      </c>
      <c r="F25" s="14">
        <v>46.99</v>
      </c>
      <c r="G25" s="14">
        <v>81.11</v>
      </c>
      <c r="H25" s="14">
        <v>128.1</v>
      </c>
    </row>
    <row r="26" spans="1:8" x14ac:dyDescent="0.2">
      <c r="A26" s="26">
        <v>92</v>
      </c>
      <c r="B26" s="34" t="s">
        <v>28</v>
      </c>
      <c r="C26" s="22" t="s">
        <v>119</v>
      </c>
      <c r="D26" s="13">
        <v>0.18</v>
      </c>
      <c r="E26" s="14">
        <v>9.2100000000000009</v>
      </c>
      <c r="F26" s="14">
        <v>9.39</v>
      </c>
      <c r="G26" s="14">
        <v>20.41</v>
      </c>
      <c r="H26" s="14">
        <v>29.8</v>
      </c>
    </row>
    <row r="27" spans="1:8" x14ac:dyDescent="0.2">
      <c r="A27" s="26">
        <v>107</v>
      </c>
      <c r="B27" s="34" t="s">
        <v>33</v>
      </c>
      <c r="C27" s="22" t="s">
        <v>119</v>
      </c>
      <c r="D27" s="13">
        <v>10.59</v>
      </c>
      <c r="E27" s="14">
        <v>28.89</v>
      </c>
      <c r="F27" s="14">
        <v>39.479999999999997</v>
      </c>
      <c r="G27" s="14">
        <v>126.36</v>
      </c>
      <c r="H27" s="14">
        <v>165.84</v>
      </c>
    </row>
    <row r="28" spans="1:8" x14ac:dyDescent="0.2">
      <c r="A28" s="26">
        <v>119</v>
      </c>
      <c r="B28" s="34" t="s">
        <v>34</v>
      </c>
      <c r="C28" s="22" t="s">
        <v>119</v>
      </c>
      <c r="D28" s="13">
        <v>1.65</v>
      </c>
      <c r="E28" s="14">
        <v>14.06</v>
      </c>
      <c r="F28" s="14">
        <v>15.71</v>
      </c>
      <c r="G28" s="14">
        <v>36.1</v>
      </c>
      <c r="H28" s="14">
        <v>51.81</v>
      </c>
    </row>
    <row r="29" spans="1:8" x14ac:dyDescent="0.2">
      <c r="A29" s="26">
        <v>144</v>
      </c>
      <c r="B29" s="34" t="s">
        <v>42</v>
      </c>
      <c r="C29" s="22" t="s">
        <v>119</v>
      </c>
      <c r="D29" s="13">
        <v>4.4000000000000004</v>
      </c>
      <c r="E29" s="14">
        <v>25.48</v>
      </c>
      <c r="F29" s="14">
        <v>29.88</v>
      </c>
      <c r="G29" s="14">
        <v>65.52</v>
      </c>
      <c r="H29" s="14">
        <v>95.4</v>
      </c>
    </row>
    <row r="30" spans="1:8" x14ac:dyDescent="0.2">
      <c r="A30" s="26">
        <v>163</v>
      </c>
      <c r="B30" s="34" t="s">
        <v>46</v>
      </c>
      <c r="C30" s="22" t="s">
        <v>119</v>
      </c>
      <c r="D30" s="13">
        <v>17.04</v>
      </c>
      <c r="E30" s="14">
        <v>32.94</v>
      </c>
      <c r="F30" s="14">
        <v>49.98</v>
      </c>
      <c r="G30" s="14">
        <v>120.61</v>
      </c>
      <c r="H30" s="14">
        <v>170.59</v>
      </c>
    </row>
    <row r="31" spans="1:8" x14ac:dyDescent="0.2">
      <c r="A31" s="26">
        <v>164</v>
      </c>
      <c r="B31" s="34" t="s">
        <v>47</v>
      </c>
      <c r="C31" s="22" t="s">
        <v>119</v>
      </c>
      <c r="D31" s="13">
        <v>4.5999999999999996</v>
      </c>
      <c r="E31" s="14">
        <v>16.149999999999999</v>
      </c>
      <c r="F31" s="14">
        <v>20.75</v>
      </c>
      <c r="G31" s="14">
        <v>55.89</v>
      </c>
      <c r="H31" s="14">
        <v>76.64</v>
      </c>
    </row>
    <row r="32" spans="1:8" ht="30" x14ac:dyDescent="0.2">
      <c r="A32" s="26">
        <v>166</v>
      </c>
      <c r="B32" s="34" t="s">
        <v>104</v>
      </c>
      <c r="C32" s="22" t="s">
        <v>119</v>
      </c>
      <c r="D32" s="13">
        <v>3.59</v>
      </c>
      <c r="E32" s="14">
        <v>9.91</v>
      </c>
      <c r="F32" s="14">
        <v>13.5</v>
      </c>
      <c r="G32" s="14">
        <v>25.89</v>
      </c>
      <c r="H32" s="14">
        <v>39.39</v>
      </c>
    </row>
    <row r="33" spans="1:8" x14ac:dyDescent="0.2">
      <c r="A33" s="26">
        <v>168</v>
      </c>
      <c r="B33" s="34" t="s">
        <v>49</v>
      </c>
      <c r="C33" s="22" t="s">
        <v>119</v>
      </c>
      <c r="D33" s="13">
        <v>6.05</v>
      </c>
      <c r="E33" s="14">
        <v>14.52</v>
      </c>
      <c r="F33" s="14">
        <v>20.57</v>
      </c>
      <c r="G33" s="14">
        <v>56.78</v>
      </c>
      <c r="H33" s="14">
        <v>77.349999999999994</v>
      </c>
    </row>
    <row r="34" spans="1:8" x14ac:dyDescent="0.2">
      <c r="A34" s="26">
        <v>184</v>
      </c>
      <c r="B34" s="34" t="s">
        <v>57</v>
      </c>
      <c r="C34" s="22" t="s">
        <v>119</v>
      </c>
      <c r="D34" s="13">
        <v>4.88</v>
      </c>
      <c r="E34" s="14">
        <v>17.48</v>
      </c>
      <c r="F34" s="14">
        <v>22.36</v>
      </c>
      <c r="G34" s="14">
        <v>34.520000000000003</v>
      </c>
      <c r="H34" s="14">
        <v>56.88</v>
      </c>
    </row>
    <row r="35" spans="1:8" x14ac:dyDescent="0.2">
      <c r="A35" s="26">
        <v>196</v>
      </c>
      <c r="B35" s="34" t="s">
        <v>61</v>
      </c>
      <c r="C35" s="22" t="s">
        <v>119</v>
      </c>
      <c r="D35" s="13">
        <v>0.1</v>
      </c>
      <c r="E35" s="14">
        <v>6.45</v>
      </c>
      <c r="F35" s="14">
        <v>6.55</v>
      </c>
      <c r="G35" s="14">
        <v>11.91</v>
      </c>
      <c r="H35" s="14">
        <v>18.46</v>
      </c>
    </row>
    <row r="36" spans="1:8" x14ac:dyDescent="0.2">
      <c r="A36" s="26">
        <v>229</v>
      </c>
      <c r="B36" s="34" t="s">
        <v>70</v>
      </c>
      <c r="C36" s="22" t="s">
        <v>119</v>
      </c>
      <c r="D36" s="13">
        <v>18.14</v>
      </c>
      <c r="E36" s="14">
        <v>25.66</v>
      </c>
      <c r="F36" s="14">
        <v>43.8</v>
      </c>
      <c r="G36" s="14">
        <v>131.58000000000001</v>
      </c>
      <c r="H36" s="14">
        <v>175.37</v>
      </c>
    </row>
    <row r="37" spans="1:8" x14ac:dyDescent="0.2">
      <c r="A37" s="26">
        <v>248</v>
      </c>
      <c r="B37" s="34" t="s">
        <v>74</v>
      </c>
      <c r="C37" s="22" t="s">
        <v>119</v>
      </c>
      <c r="D37" s="13">
        <v>14.96</v>
      </c>
      <c r="E37" s="14">
        <v>23.15</v>
      </c>
      <c r="F37" s="14">
        <v>38.119999999999997</v>
      </c>
      <c r="G37" s="14">
        <v>71.08</v>
      </c>
      <c r="H37" s="14">
        <v>109.2</v>
      </c>
    </row>
    <row r="38" spans="1:8" x14ac:dyDescent="0.2">
      <c r="A38" s="26">
        <v>252</v>
      </c>
      <c r="B38" s="34" t="s">
        <v>76</v>
      </c>
      <c r="C38" s="22" t="s">
        <v>119</v>
      </c>
      <c r="D38" s="13">
        <v>1.84</v>
      </c>
      <c r="E38" s="14">
        <v>7.8</v>
      </c>
      <c r="F38" s="14">
        <v>9.64</v>
      </c>
      <c r="G38" s="14">
        <v>30.96</v>
      </c>
      <c r="H38" s="14">
        <v>40.61</v>
      </c>
    </row>
    <row r="39" spans="1:8" x14ac:dyDescent="0.2">
      <c r="A39" s="26">
        <v>258</v>
      </c>
      <c r="B39" s="34" t="s">
        <v>64</v>
      </c>
      <c r="C39" s="22" t="s">
        <v>119</v>
      </c>
      <c r="D39" s="13">
        <v>13.75</v>
      </c>
      <c r="E39" s="14">
        <v>16.34</v>
      </c>
      <c r="F39" s="14">
        <v>30.08</v>
      </c>
      <c r="G39" s="14">
        <v>68.680000000000007</v>
      </c>
      <c r="H39" s="14">
        <v>98.77</v>
      </c>
    </row>
    <row r="40" spans="1:8" x14ac:dyDescent="0.2">
      <c r="A40" s="26">
        <v>262</v>
      </c>
      <c r="B40" s="34" t="s">
        <v>77</v>
      </c>
      <c r="C40" s="22" t="s">
        <v>119</v>
      </c>
      <c r="D40" s="13">
        <v>14.87</v>
      </c>
      <c r="E40" s="14">
        <v>12.6</v>
      </c>
      <c r="F40" s="14">
        <v>27.48</v>
      </c>
      <c r="G40" s="14">
        <v>80.45</v>
      </c>
      <c r="H40" s="14">
        <v>107.93</v>
      </c>
    </row>
    <row r="41" spans="1:8" x14ac:dyDescent="0.2">
      <c r="A41" s="26">
        <v>291</v>
      </c>
      <c r="B41" s="34" t="s">
        <v>87</v>
      </c>
      <c r="C41" s="22" t="s">
        <v>119</v>
      </c>
      <c r="D41" s="13">
        <v>4.29</v>
      </c>
      <c r="E41" s="14">
        <v>8.89</v>
      </c>
      <c r="F41" s="14">
        <v>13.19</v>
      </c>
      <c r="G41" s="14">
        <v>33.1</v>
      </c>
      <c r="H41" s="14">
        <v>46.28</v>
      </c>
    </row>
    <row r="42" spans="1:8" x14ac:dyDescent="0.2">
      <c r="A42" s="23">
        <v>298</v>
      </c>
      <c r="B42" s="119" t="s">
        <v>88</v>
      </c>
      <c r="C42" s="22" t="s">
        <v>119</v>
      </c>
      <c r="D42" s="3">
        <v>4.49</v>
      </c>
      <c r="E42" s="4">
        <v>17.71</v>
      </c>
      <c r="F42" s="4">
        <v>22.2</v>
      </c>
      <c r="G42" s="4">
        <v>38.43</v>
      </c>
      <c r="H42" s="4">
        <v>60.64</v>
      </c>
    </row>
    <row r="43" spans="1:8" x14ac:dyDescent="0.2">
      <c r="A43" s="26">
        <v>320</v>
      </c>
      <c r="B43" s="34" t="s">
        <v>95</v>
      </c>
      <c r="C43" s="22" t="s">
        <v>119</v>
      </c>
      <c r="D43" s="13">
        <v>2.63</v>
      </c>
      <c r="E43" s="14">
        <v>14.48</v>
      </c>
      <c r="F43" s="14">
        <v>17.11</v>
      </c>
      <c r="G43" s="14">
        <v>14.98</v>
      </c>
      <c r="H43" s="14">
        <v>32.090000000000003</v>
      </c>
    </row>
    <row r="44" spans="1:8" x14ac:dyDescent="0.2">
      <c r="A44" s="26">
        <v>346</v>
      </c>
      <c r="B44" s="34" t="s">
        <v>122</v>
      </c>
      <c r="C44" s="22" t="s">
        <v>119</v>
      </c>
      <c r="D44" s="13">
        <v>0</v>
      </c>
      <c r="E44" s="14">
        <v>14.13</v>
      </c>
      <c r="F44" s="14">
        <v>14.13</v>
      </c>
      <c r="G44" s="14">
        <v>26.1</v>
      </c>
      <c r="H44" s="14">
        <v>40.229999999999997</v>
      </c>
    </row>
    <row r="45" spans="1:8" x14ac:dyDescent="0.2">
      <c r="A45" s="26"/>
      <c r="B45" s="139" t="s">
        <v>125</v>
      </c>
      <c r="C45" s="175"/>
      <c r="D45" s="158">
        <f>SUM(D23:D44)</f>
        <v>159.38999999999999</v>
      </c>
      <c r="E45" s="159">
        <f>SUM(E23:E44)</f>
        <v>401.64</v>
      </c>
      <c r="F45" s="159">
        <f>D45+E45</f>
        <v>561.03</v>
      </c>
      <c r="G45" s="159">
        <f>SUM(G23:G44)</f>
        <v>1258.21</v>
      </c>
      <c r="H45" s="159">
        <f>F45+G45</f>
        <v>1819.24</v>
      </c>
    </row>
    <row r="46" spans="1:8" x14ac:dyDescent="0.2">
      <c r="A46" s="26"/>
      <c r="B46" s="34"/>
      <c r="C46" s="22"/>
      <c r="D46" s="13"/>
      <c r="E46" s="14"/>
      <c r="F46" s="14"/>
      <c r="G46" s="14"/>
      <c r="H46" s="14"/>
    </row>
    <row r="47" spans="1:8" x14ac:dyDescent="0.2">
      <c r="A47" s="26">
        <v>2</v>
      </c>
      <c r="B47" s="34" t="s">
        <v>5</v>
      </c>
      <c r="C47" s="21" t="s">
        <v>116</v>
      </c>
      <c r="D47" s="13">
        <v>15.99</v>
      </c>
      <c r="E47" s="14">
        <v>26.73</v>
      </c>
      <c r="F47" s="14">
        <v>42.72</v>
      </c>
      <c r="G47" s="14">
        <v>80.540000000000006</v>
      </c>
      <c r="H47" s="14">
        <v>123.26</v>
      </c>
    </row>
    <row r="48" spans="1:8" x14ac:dyDescent="0.2">
      <c r="A48" s="26">
        <v>10</v>
      </c>
      <c r="B48" s="34" t="s">
        <v>6</v>
      </c>
      <c r="C48" s="21" t="s">
        <v>116</v>
      </c>
      <c r="D48" s="13">
        <v>9.59</v>
      </c>
      <c r="E48" s="14">
        <v>21.21</v>
      </c>
      <c r="F48" s="14">
        <v>30.8</v>
      </c>
      <c r="G48" s="14">
        <v>90.04</v>
      </c>
      <c r="H48" s="14">
        <v>120.84</v>
      </c>
    </row>
    <row r="49" spans="1:8" x14ac:dyDescent="0.2">
      <c r="A49" s="26">
        <v>23</v>
      </c>
      <c r="B49" s="34" t="s">
        <v>8</v>
      </c>
      <c r="C49" s="21" t="s">
        <v>116</v>
      </c>
      <c r="D49" s="13">
        <v>2.46</v>
      </c>
      <c r="E49" s="14">
        <v>25.23</v>
      </c>
      <c r="F49" s="14">
        <v>27.69</v>
      </c>
      <c r="G49" s="14">
        <v>58.84</v>
      </c>
      <c r="H49" s="14">
        <v>86.53</v>
      </c>
    </row>
    <row r="50" spans="1:8" x14ac:dyDescent="0.2">
      <c r="A50" s="26">
        <v>26</v>
      </c>
      <c r="B50" s="34" t="s">
        <v>10</v>
      </c>
      <c r="C50" s="21" t="s">
        <v>116</v>
      </c>
      <c r="D50" s="13">
        <v>7.41</v>
      </c>
      <c r="E50" s="14">
        <v>15.02</v>
      </c>
      <c r="F50" s="14">
        <v>22.44</v>
      </c>
      <c r="G50" s="14">
        <v>59.91</v>
      </c>
      <c r="H50" s="14">
        <v>82.35</v>
      </c>
    </row>
    <row r="51" spans="1:8" x14ac:dyDescent="0.2">
      <c r="A51" s="26">
        <v>34</v>
      </c>
      <c r="B51" s="34" t="s">
        <v>12</v>
      </c>
      <c r="C51" s="21" t="s">
        <v>116</v>
      </c>
      <c r="D51" s="13">
        <v>4.79</v>
      </c>
      <c r="E51" s="14">
        <v>16.25</v>
      </c>
      <c r="F51" s="14">
        <v>21.04</v>
      </c>
      <c r="G51" s="14">
        <v>43.83</v>
      </c>
      <c r="H51" s="14">
        <v>64.87</v>
      </c>
    </row>
    <row r="52" spans="1:8" x14ac:dyDescent="0.2">
      <c r="A52" s="26">
        <v>37</v>
      </c>
      <c r="B52" s="34" t="s">
        <v>14</v>
      </c>
      <c r="C52" s="21" t="s">
        <v>116</v>
      </c>
      <c r="D52" s="13">
        <v>3.72</v>
      </c>
      <c r="E52" s="14">
        <v>7.93</v>
      </c>
      <c r="F52" s="14">
        <v>11.65</v>
      </c>
      <c r="G52" s="14">
        <v>29.69</v>
      </c>
      <c r="H52" s="14">
        <v>41.34</v>
      </c>
    </row>
    <row r="53" spans="1:8" x14ac:dyDescent="0.2">
      <c r="A53" s="26">
        <v>49</v>
      </c>
      <c r="B53" s="34" t="s">
        <v>18</v>
      </c>
      <c r="C53" s="21" t="s">
        <v>116</v>
      </c>
      <c r="D53" s="13">
        <v>27.39</v>
      </c>
      <c r="E53" s="14">
        <v>32.25</v>
      </c>
      <c r="F53" s="14">
        <v>59.64</v>
      </c>
      <c r="G53" s="14">
        <v>81.5</v>
      </c>
      <c r="H53" s="14">
        <v>141.13999999999999</v>
      </c>
    </row>
    <row r="54" spans="1:8" x14ac:dyDescent="0.2">
      <c r="A54" s="26">
        <v>51</v>
      </c>
      <c r="B54" s="34" t="s">
        <v>20</v>
      </c>
      <c r="C54" s="21" t="s">
        <v>116</v>
      </c>
      <c r="D54" s="13">
        <v>0</v>
      </c>
      <c r="E54" s="14">
        <v>16</v>
      </c>
      <c r="F54" s="14">
        <v>16</v>
      </c>
      <c r="G54" s="14">
        <v>39.79</v>
      </c>
      <c r="H54" s="14">
        <v>55.79</v>
      </c>
    </row>
    <row r="55" spans="1:8" x14ac:dyDescent="0.2">
      <c r="A55" s="26">
        <v>67</v>
      </c>
      <c r="B55" s="34" t="s">
        <v>23</v>
      </c>
      <c r="C55" s="21" t="s">
        <v>116</v>
      </c>
      <c r="D55" s="13">
        <v>12.23</v>
      </c>
      <c r="E55" s="14">
        <v>28.44</v>
      </c>
      <c r="F55" s="14">
        <v>40.67</v>
      </c>
      <c r="G55" s="14">
        <v>86.42</v>
      </c>
      <c r="H55" s="14">
        <v>127.08</v>
      </c>
    </row>
    <row r="56" spans="1:8" x14ac:dyDescent="0.2">
      <c r="A56" s="26">
        <v>155</v>
      </c>
      <c r="B56" s="34" t="s">
        <v>43</v>
      </c>
      <c r="C56" s="21" t="s">
        <v>116</v>
      </c>
      <c r="D56" s="13">
        <v>21.2</v>
      </c>
      <c r="E56" s="14">
        <v>38.92</v>
      </c>
      <c r="F56" s="14">
        <v>60.12</v>
      </c>
      <c r="G56" s="14">
        <v>100.64</v>
      </c>
      <c r="H56" s="14">
        <v>160.79</v>
      </c>
    </row>
    <row r="57" spans="1:8" x14ac:dyDescent="0.2">
      <c r="A57" s="26">
        <v>157</v>
      </c>
      <c r="B57" s="34" t="s">
        <v>44</v>
      </c>
      <c r="C57" s="21" t="s">
        <v>116</v>
      </c>
      <c r="D57" s="13">
        <v>9.5</v>
      </c>
      <c r="E57" s="14">
        <v>15.67</v>
      </c>
      <c r="F57" s="14">
        <v>25.17</v>
      </c>
      <c r="G57" s="14">
        <v>35.6</v>
      </c>
      <c r="H57" s="14">
        <v>60.78</v>
      </c>
    </row>
    <row r="58" spans="1:8" x14ac:dyDescent="0.2">
      <c r="A58" s="26">
        <v>158</v>
      </c>
      <c r="B58" s="34" t="s">
        <v>45</v>
      </c>
      <c r="C58" s="21" t="s">
        <v>116</v>
      </c>
      <c r="D58" s="13">
        <v>15.12</v>
      </c>
      <c r="E58" s="14">
        <v>19.66</v>
      </c>
      <c r="F58" s="14">
        <v>34.78</v>
      </c>
      <c r="G58" s="14">
        <v>51.19</v>
      </c>
      <c r="H58" s="14">
        <v>85.97</v>
      </c>
    </row>
    <row r="59" spans="1:8" x14ac:dyDescent="0.2">
      <c r="A59" s="26">
        <v>174</v>
      </c>
      <c r="B59" s="34" t="s">
        <v>52</v>
      </c>
      <c r="C59" s="21" t="s">
        <v>116</v>
      </c>
      <c r="D59" s="13">
        <v>6.27</v>
      </c>
      <c r="E59" s="14">
        <v>7.01</v>
      </c>
      <c r="F59" s="14">
        <v>13.28</v>
      </c>
      <c r="G59" s="14">
        <v>28.12</v>
      </c>
      <c r="H59" s="14">
        <v>41.4</v>
      </c>
    </row>
    <row r="60" spans="1:8" x14ac:dyDescent="0.2">
      <c r="A60" s="26">
        <v>274</v>
      </c>
      <c r="B60" s="34" t="s">
        <v>81</v>
      </c>
      <c r="C60" s="21" t="s">
        <v>116</v>
      </c>
      <c r="D60" s="13">
        <v>11.49</v>
      </c>
      <c r="E60" s="14">
        <v>28.37</v>
      </c>
      <c r="F60" s="14">
        <v>39.86</v>
      </c>
      <c r="G60" s="14">
        <v>66.27</v>
      </c>
      <c r="H60" s="14">
        <v>106.13</v>
      </c>
    </row>
    <row r="61" spans="1:8" x14ac:dyDescent="0.2">
      <c r="A61" s="26">
        <v>286</v>
      </c>
      <c r="B61" s="34" t="s">
        <v>85</v>
      </c>
      <c r="C61" s="21" t="s">
        <v>116</v>
      </c>
      <c r="D61" s="13">
        <v>4.95</v>
      </c>
      <c r="E61" s="14">
        <v>21.15</v>
      </c>
      <c r="F61" s="14">
        <v>26.1</v>
      </c>
      <c r="G61" s="14">
        <v>36.020000000000003</v>
      </c>
      <c r="H61" s="14">
        <v>62.11</v>
      </c>
    </row>
    <row r="62" spans="1:8" x14ac:dyDescent="0.2">
      <c r="A62" s="26">
        <v>308</v>
      </c>
      <c r="B62" s="34" t="s">
        <v>91</v>
      </c>
      <c r="C62" s="21" t="s">
        <v>116</v>
      </c>
      <c r="D62" s="13">
        <v>15</v>
      </c>
      <c r="E62" s="14">
        <v>40.22</v>
      </c>
      <c r="F62" s="14">
        <v>55.22</v>
      </c>
      <c r="G62" s="14">
        <v>108.47</v>
      </c>
      <c r="H62" s="14">
        <v>163.69</v>
      </c>
    </row>
    <row r="63" spans="1:8" x14ac:dyDescent="0.2">
      <c r="A63" s="26">
        <v>314</v>
      </c>
      <c r="B63" s="34" t="s">
        <v>92</v>
      </c>
      <c r="C63" s="21" t="s">
        <v>116</v>
      </c>
      <c r="D63" s="13">
        <v>5.69</v>
      </c>
      <c r="E63" s="14">
        <v>16.239999999999998</v>
      </c>
      <c r="F63" s="14">
        <v>21.93</v>
      </c>
      <c r="G63" s="14">
        <v>55.55</v>
      </c>
      <c r="H63" s="14">
        <v>77.48</v>
      </c>
    </row>
    <row r="64" spans="1:8" ht="15" customHeight="1" x14ac:dyDescent="0.2">
      <c r="A64" s="26"/>
      <c r="B64" s="139" t="s">
        <v>126</v>
      </c>
      <c r="C64" s="94"/>
      <c r="D64" s="158">
        <f>SUM(D47:D63)</f>
        <v>172.8</v>
      </c>
      <c r="E64" s="159">
        <f>SUM(E47:E63)</f>
        <v>376.29999999999995</v>
      </c>
      <c r="F64" s="159">
        <f>D64+E64</f>
        <v>549.09999999999991</v>
      </c>
      <c r="G64" s="159">
        <f>SUM(G47:G63)</f>
        <v>1052.42</v>
      </c>
      <c r="H64" s="159">
        <f>F64+G64</f>
        <v>1601.52</v>
      </c>
    </row>
    <row r="65" spans="1:8" x14ac:dyDescent="0.2">
      <c r="A65" s="26"/>
      <c r="B65" s="34"/>
      <c r="C65" s="21"/>
      <c r="D65" s="13"/>
      <c r="E65" s="14"/>
      <c r="F65" s="14"/>
      <c r="G65" s="14"/>
      <c r="H65" s="14"/>
    </row>
    <row r="66" spans="1:8" x14ac:dyDescent="0.2">
      <c r="A66" s="26">
        <v>40</v>
      </c>
      <c r="B66" s="34" t="s">
        <v>15</v>
      </c>
      <c r="C66" s="21" t="s">
        <v>120</v>
      </c>
      <c r="D66" s="13">
        <v>15.34</v>
      </c>
      <c r="E66" s="14">
        <v>31.71</v>
      </c>
      <c r="F66" s="14">
        <v>47.05</v>
      </c>
      <c r="G66" s="14">
        <v>94.57</v>
      </c>
      <c r="H66" s="14">
        <v>141.61000000000001</v>
      </c>
    </row>
    <row r="67" spans="1:8" x14ac:dyDescent="0.2">
      <c r="A67" s="26">
        <v>65</v>
      </c>
      <c r="B67" s="34" t="s">
        <v>22</v>
      </c>
      <c r="C67" s="21" t="s">
        <v>120</v>
      </c>
      <c r="D67" s="13">
        <v>3.09</v>
      </c>
      <c r="E67" s="14">
        <v>19.149999999999999</v>
      </c>
      <c r="F67" s="14">
        <v>22.24</v>
      </c>
      <c r="G67" s="14">
        <v>25.52</v>
      </c>
      <c r="H67" s="14">
        <v>47.75</v>
      </c>
    </row>
    <row r="68" spans="1:8" x14ac:dyDescent="0.2">
      <c r="A68" s="26">
        <v>82</v>
      </c>
      <c r="B68" s="34" t="s">
        <v>27</v>
      </c>
      <c r="C68" s="21" t="s">
        <v>120</v>
      </c>
      <c r="D68" s="13">
        <v>13.48</v>
      </c>
      <c r="E68" s="14">
        <v>28.82</v>
      </c>
      <c r="F68" s="14">
        <v>42.3</v>
      </c>
      <c r="G68" s="14">
        <v>85.84</v>
      </c>
      <c r="H68" s="14">
        <v>128.13999999999999</v>
      </c>
    </row>
    <row r="69" spans="1:8" x14ac:dyDescent="0.2">
      <c r="A69" s="26">
        <v>122</v>
      </c>
      <c r="B69" s="34" t="s">
        <v>35</v>
      </c>
      <c r="C69" s="21" t="s">
        <v>120</v>
      </c>
      <c r="D69" s="13">
        <v>5.7</v>
      </c>
      <c r="E69" s="14">
        <v>31.44</v>
      </c>
      <c r="F69" s="14">
        <v>37.14</v>
      </c>
      <c r="G69" s="14">
        <v>58.6</v>
      </c>
      <c r="H69" s="14">
        <v>95.73</v>
      </c>
    </row>
    <row r="70" spans="1:8" x14ac:dyDescent="0.2">
      <c r="A70" s="26">
        <v>131</v>
      </c>
      <c r="B70" s="34" t="s">
        <v>36</v>
      </c>
      <c r="C70" s="21" t="s">
        <v>120</v>
      </c>
      <c r="D70" s="13">
        <v>6.4</v>
      </c>
      <c r="E70" s="14">
        <v>44.34</v>
      </c>
      <c r="F70" s="14">
        <v>50.74</v>
      </c>
      <c r="G70" s="14">
        <v>79.58</v>
      </c>
      <c r="H70" s="14">
        <v>130.32</v>
      </c>
    </row>
    <row r="71" spans="1:8" x14ac:dyDescent="0.2">
      <c r="A71" s="26">
        <v>133</v>
      </c>
      <c r="B71" s="34" t="s">
        <v>37</v>
      </c>
      <c r="C71" s="21" t="s">
        <v>120</v>
      </c>
      <c r="D71" s="13">
        <v>6.55</v>
      </c>
      <c r="E71" s="14">
        <v>8.17</v>
      </c>
      <c r="F71" s="14">
        <v>14.72</v>
      </c>
      <c r="G71" s="14">
        <v>33.76</v>
      </c>
      <c r="H71" s="14">
        <v>48.48</v>
      </c>
    </row>
    <row r="72" spans="1:8" x14ac:dyDescent="0.2">
      <c r="A72" s="26">
        <v>142</v>
      </c>
      <c r="B72" s="34" t="s">
        <v>41</v>
      </c>
      <c r="C72" s="21" t="s">
        <v>120</v>
      </c>
      <c r="D72" s="13">
        <v>0</v>
      </c>
      <c r="E72" s="14">
        <v>16.25</v>
      </c>
      <c r="F72" s="14">
        <v>16.25</v>
      </c>
      <c r="G72" s="14">
        <v>36.33</v>
      </c>
      <c r="H72" s="14">
        <v>52.58</v>
      </c>
    </row>
    <row r="73" spans="1:8" x14ac:dyDescent="0.2">
      <c r="A73" s="26">
        <v>171</v>
      </c>
      <c r="B73" s="34" t="s">
        <v>51</v>
      </c>
      <c r="C73" s="21" t="s">
        <v>120</v>
      </c>
      <c r="D73" s="13">
        <v>10.56</v>
      </c>
      <c r="E73" s="14">
        <v>32.299999999999997</v>
      </c>
      <c r="F73" s="14">
        <v>42.86</v>
      </c>
      <c r="G73" s="14">
        <v>122.83</v>
      </c>
      <c r="H73" s="14">
        <v>165.69</v>
      </c>
    </row>
    <row r="74" spans="1:8" x14ac:dyDescent="0.2">
      <c r="A74" s="26">
        <v>189</v>
      </c>
      <c r="B74" s="34" t="s">
        <v>60</v>
      </c>
      <c r="C74" s="21" t="s">
        <v>120</v>
      </c>
      <c r="D74" s="13">
        <v>15.05</v>
      </c>
      <c r="E74" s="14">
        <v>28.29</v>
      </c>
      <c r="F74" s="14">
        <v>43.34</v>
      </c>
      <c r="G74" s="14">
        <v>76.97</v>
      </c>
      <c r="H74" s="14">
        <v>120.31</v>
      </c>
    </row>
    <row r="75" spans="1:8" x14ac:dyDescent="0.2">
      <c r="A75" s="26">
        <v>219</v>
      </c>
      <c r="B75" s="34" t="s">
        <v>68</v>
      </c>
      <c r="C75" s="21" t="s">
        <v>120</v>
      </c>
      <c r="D75" s="13">
        <v>10.210000000000001</v>
      </c>
      <c r="E75" s="14">
        <v>21.31</v>
      </c>
      <c r="F75" s="14">
        <v>31.52</v>
      </c>
      <c r="G75" s="14">
        <v>57.16</v>
      </c>
      <c r="H75" s="14">
        <v>88.68</v>
      </c>
    </row>
    <row r="76" spans="1:8" x14ac:dyDescent="0.2">
      <c r="A76" s="26">
        <v>231</v>
      </c>
      <c r="B76" s="34" t="s">
        <v>71</v>
      </c>
      <c r="C76" s="21" t="s">
        <v>120</v>
      </c>
      <c r="D76" s="13">
        <v>7.28</v>
      </c>
      <c r="E76" s="14">
        <v>32.42</v>
      </c>
      <c r="F76" s="14">
        <v>39.71</v>
      </c>
      <c r="G76" s="14">
        <v>74.47</v>
      </c>
      <c r="H76" s="14">
        <v>114.18</v>
      </c>
    </row>
    <row r="77" spans="1:8" x14ac:dyDescent="0.2">
      <c r="A77" s="26">
        <v>243</v>
      </c>
      <c r="B77" s="34" t="s">
        <v>72</v>
      </c>
      <c r="C77" s="21" t="s">
        <v>120</v>
      </c>
      <c r="D77" s="13">
        <v>19.46</v>
      </c>
      <c r="E77" s="14">
        <v>48.91</v>
      </c>
      <c r="F77" s="14">
        <v>68.37</v>
      </c>
      <c r="G77" s="14">
        <v>154.38</v>
      </c>
      <c r="H77" s="14">
        <v>222.75</v>
      </c>
    </row>
    <row r="78" spans="1:8" x14ac:dyDescent="0.2">
      <c r="A78" s="26">
        <v>244</v>
      </c>
      <c r="B78" s="34" t="s">
        <v>73</v>
      </c>
      <c r="C78" s="21" t="s">
        <v>120</v>
      </c>
      <c r="D78" s="13">
        <v>11.89</v>
      </c>
      <c r="E78" s="14">
        <v>19.559999999999999</v>
      </c>
      <c r="F78" s="14">
        <v>31.45</v>
      </c>
      <c r="G78" s="14">
        <v>85.94</v>
      </c>
      <c r="H78" s="14">
        <v>117.39</v>
      </c>
    </row>
    <row r="79" spans="1:8" x14ac:dyDescent="0.2">
      <c r="A79" s="26">
        <v>251</v>
      </c>
      <c r="B79" s="34" t="s">
        <v>75</v>
      </c>
      <c r="C79" s="21" t="s">
        <v>120</v>
      </c>
      <c r="D79" s="13">
        <v>0.6</v>
      </c>
      <c r="E79" s="14">
        <v>24.31</v>
      </c>
      <c r="F79" s="14">
        <v>24.91</v>
      </c>
      <c r="G79" s="14">
        <v>30.7</v>
      </c>
      <c r="H79" s="14">
        <v>55.6</v>
      </c>
    </row>
    <row r="80" spans="1:8" x14ac:dyDescent="0.2">
      <c r="A80" s="26">
        <v>264</v>
      </c>
      <c r="B80" s="34" t="s">
        <v>78</v>
      </c>
      <c r="C80" s="21" t="s">
        <v>120</v>
      </c>
      <c r="D80" s="13">
        <v>6.22</v>
      </c>
      <c r="E80" s="14">
        <v>36.28</v>
      </c>
      <c r="F80" s="14">
        <v>42.5</v>
      </c>
      <c r="G80" s="14">
        <v>78.44</v>
      </c>
      <c r="H80" s="14">
        <v>120.94</v>
      </c>
    </row>
    <row r="81" spans="1:8" x14ac:dyDescent="0.2">
      <c r="A81" s="26">
        <v>336</v>
      </c>
      <c r="B81" s="34" t="s">
        <v>98</v>
      </c>
      <c r="C81" s="21" t="s">
        <v>120</v>
      </c>
      <c r="D81" s="13">
        <v>10.199999999999999</v>
      </c>
      <c r="E81" s="14">
        <v>45.98</v>
      </c>
      <c r="F81" s="14">
        <v>56.18</v>
      </c>
      <c r="G81" s="14">
        <v>119.87</v>
      </c>
      <c r="H81" s="14">
        <v>176.04</v>
      </c>
    </row>
    <row r="82" spans="1:8" x14ac:dyDescent="0.2">
      <c r="A82" s="26"/>
      <c r="B82" s="139" t="s">
        <v>140</v>
      </c>
      <c r="C82" s="94"/>
      <c r="D82" s="158">
        <f>SUM(D66:D81)</f>
        <v>142.03</v>
      </c>
      <c r="E82" s="159">
        <f>SUM(E66:E81)</f>
        <v>469.24</v>
      </c>
      <c r="F82" s="159">
        <f>D82+E82</f>
        <v>611.27</v>
      </c>
      <c r="G82" s="159">
        <f>SUM(G66:G81)</f>
        <v>1214.96</v>
      </c>
      <c r="H82" s="159">
        <f>F82+G82</f>
        <v>1826.23</v>
      </c>
    </row>
    <row r="83" spans="1:8" x14ac:dyDescent="0.2">
      <c r="A83" s="26"/>
      <c r="B83" s="34"/>
      <c r="C83" s="21"/>
      <c r="D83" s="13"/>
      <c r="E83" s="14"/>
      <c r="F83" s="14"/>
      <c r="G83" s="14"/>
      <c r="H83" s="14"/>
    </row>
    <row r="84" spans="1:8" x14ac:dyDescent="0.2">
      <c r="A84" s="26">
        <v>25</v>
      </c>
      <c r="B84" s="34" t="s">
        <v>9</v>
      </c>
      <c r="C84" s="21" t="s">
        <v>118</v>
      </c>
      <c r="D84" s="13">
        <v>14.79</v>
      </c>
      <c r="E84" s="14">
        <v>20.43</v>
      </c>
      <c r="F84" s="14">
        <v>35.22</v>
      </c>
      <c r="G84" s="14">
        <v>64.3</v>
      </c>
      <c r="H84" s="14">
        <v>99.52</v>
      </c>
    </row>
    <row r="85" spans="1:8" x14ac:dyDescent="0.2">
      <c r="A85" s="26">
        <v>50</v>
      </c>
      <c r="B85" s="34" t="s">
        <v>19</v>
      </c>
      <c r="C85" s="21" t="s">
        <v>118</v>
      </c>
      <c r="D85" s="13">
        <v>17.72</v>
      </c>
      <c r="E85" s="14">
        <v>16.79</v>
      </c>
      <c r="F85" s="14">
        <v>34.51</v>
      </c>
      <c r="G85" s="14">
        <v>76.650000000000006</v>
      </c>
      <c r="H85" s="14">
        <v>111.15</v>
      </c>
    </row>
    <row r="86" spans="1:8" x14ac:dyDescent="0.2">
      <c r="A86" s="26">
        <v>73</v>
      </c>
      <c r="B86" s="34" t="s">
        <v>25</v>
      </c>
      <c r="C86" s="21" t="s">
        <v>118</v>
      </c>
      <c r="D86" s="13">
        <v>15.01</v>
      </c>
      <c r="E86" s="14">
        <v>20.13</v>
      </c>
      <c r="F86" s="14">
        <v>35.14</v>
      </c>
      <c r="G86" s="14">
        <v>72.11</v>
      </c>
      <c r="H86" s="14">
        <v>107.24</v>
      </c>
    </row>
    <row r="87" spans="1:8" x14ac:dyDescent="0.2">
      <c r="A87" s="26">
        <v>99</v>
      </c>
      <c r="B87" s="34" t="s">
        <v>30</v>
      </c>
      <c r="C87" s="21" t="s">
        <v>118</v>
      </c>
      <c r="D87" s="13">
        <v>10.53</v>
      </c>
      <c r="E87" s="14">
        <v>28.79</v>
      </c>
      <c r="F87" s="14">
        <v>39.32</v>
      </c>
      <c r="G87" s="14">
        <v>71.790000000000006</v>
      </c>
      <c r="H87" s="14">
        <v>111.11</v>
      </c>
    </row>
    <row r="88" spans="1:8" x14ac:dyDescent="0.2">
      <c r="A88" s="26">
        <v>101</v>
      </c>
      <c r="B88" s="34" t="s">
        <v>32</v>
      </c>
      <c r="C88" s="21" t="s">
        <v>118</v>
      </c>
      <c r="D88" s="13">
        <v>10.71</v>
      </c>
      <c r="E88" s="14">
        <v>29.6</v>
      </c>
      <c r="F88" s="14">
        <v>40.31</v>
      </c>
      <c r="G88" s="14">
        <v>130.06</v>
      </c>
      <c r="H88" s="14">
        <v>170.38</v>
      </c>
    </row>
    <row r="89" spans="1:8" x14ac:dyDescent="0.2">
      <c r="A89" s="26">
        <v>175</v>
      </c>
      <c r="B89" s="34" t="s">
        <v>53</v>
      </c>
      <c r="C89" s="21" t="s">
        <v>118</v>
      </c>
      <c r="D89" s="13">
        <v>8.77</v>
      </c>
      <c r="E89" s="14">
        <v>11.82</v>
      </c>
      <c r="F89" s="14">
        <v>20.59</v>
      </c>
      <c r="G89" s="14">
        <v>55.54</v>
      </c>
      <c r="H89" s="14">
        <v>76.13</v>
      </c>
    </row>
    <row r="90" spans="1:8" x14ac:dyDescent="0.2">
      <c r="A90" s="26">
        <v>177</v>
      </c>
      <c r="B90" s="34" t="s">
        <v>55</v>
      </c>
      <c r="C90" s="21" t="s">
        <v>118</v>
      </c>
      <c r="D90" s="13">
        <v>8.7200000000000006</v>
      </c>
      <c r="E90" s="14">
        <v>15.27</v>
      </c>
      <c r="F90" s="14">
        <v>23.99</v>
      </c>
      <c r="G90" s="14">
        <v>49.92</v>
      </c>
      <c r="H90" s="14">
        <v>73.91</v>
      </c>
    </row>
    <row r="91" spans="1:8" x14ac:dyDescent="0.2">
      <c r="A91" s="26">
        <v>185</v>
      </c>
      <c r="B91" s="34" t="s">
        <v>58</v>
      </c>
      <c r="C91" s="21" t="s">
        <v>118</v>
      </c>
      <c r="D91" s="13">
        <v>16.510000000000002</v>
      </c>
      <c r="E91" s="14">
        <v>24.8</v>
      </c>
      <c r="F91" s="14">
        <v>41.32</v>
      </c>
      <c r="G91" s="14">
        <v>81.7</v>
      </c>
      <c r="H91" s="14">
        <v>123.02</v>
      </c>
    </row>
    <row r="92" spans="1:8" x14ac:dyDescent="0.2">
      <c r="A92" s="26">
        <v>187</v>
      </c>
      <c r="B92" s="34" t="s">
        <v>59</v>
      </c>
      <c r="C92" s="21" t="s">
        <v>118</v>
      </c>
      <c r="D92" s="13">
        <v>3.86</v>
      </c>
      <c r="E92" s="14">
        <v>14.81</v>
      </c>
      <c r="F92" s="14">
        <v>18.670000000000002</v>
      </c>
      <c r="G92" s="14">
        <v>33.659999999999997</v>
      </c>
      <c r="H92" s="14">
        <v>52.33</v>
      </c>
    </row>
    <row r="93" spans="1:8" x14ac:dyDescent="0.2">
      <c r="A93" s="26">
        <v>208</v>
      </c>
      <c r="B93" s="34" t="s">
        <v>66</v>
      </c>
      <c r="C93" s="21" t="s">
        <v>118</v>
      </c>
      <c r="D93" s="13">
        <v>0</v>
      </c>
      <c r="E93" s="14">
        <v>23.18</v>
      </c>
      <c r="F93" s="14">
        <v>23.18</v>
      </c>
      <c r="G93" s="14">
        <v>59</v>
      </c>
      <c r="H93" s="14">
        <v>82.18</v>
      </c>
    </row>
    <row r="94" spans="1:8" x14ac:dyDescent="0.2">
      <c r="A94" s="26">
        <v>220</v>
      </c>
      <c r="B94" s="34" t="s">
        <v>69</v>
      </c>
      <c r="C94" s="21" t="s">
        <v>118</v>
      </c>
      <c r="D94" s="13">
        <v>8.64</v>
      </c>
      <c r="E94" s="14">
        <v>38.21</v>
      </c>
      <c r="F94" s="14">
        <v>46.85</v>
      </c>
      <c r="G94" s="14">
        <v>76.930000000000007</v>
      </c>
      <c r="H94" s="14">
        <v>123.78</v>
      </c>
    </row>
    <row r="95" spans="1:8" x14ac:dyDescent="0.2">
      <c r="A95" s="26">
        <v>266</v>
      </c>
      <c r="B95" s="34" t="s">
        <v>79</v>
      </c>
      <c r="C95" s="21" t="s">
        <v>118</v>
      </c>
      <c r="D95" s="13">
        <v>12.18</v>
      </c>
      <c r="E95" s="14">
        <v>25.98</v>
      </c>
      <c r="F95" s="14">
        <v>38.159999999999997</v>
      </c>
      <c r="G95" s="14">
        <v>82.52</v>
      </c>
      <c r="H95" s="14">
        <v>120.68</v>
      </c>
    </row>
    <row r="96" spans="1:8" x14ac:dyDescent="0.2">
      <c r="A96" s="26">
        <v>285</v>
      </c>
      <c r="B96" s="34" t="s">
        <v>84</v>
      </c>
      <c r="C96" s="21" t="s">
        <v>118</v>
      </c>
      <c r="D96" s="13">
        <v>12.47</v>
      </c>
      <c r="E96" s="14">
        <v>29.83</v>
      </c>
      <c r="F96" s="14">
        <v>42.3</v>
      </c>
      <c r="G96" s="14">
        <v>80.78</v>
      </c>
      <c r="H96" s="14">
        <v>123.08</v>
      </c>
    </row>
    <row r="97" spans="1:8" x14ac:dyDescent="0.2">
      <c r="A97" s="26">
        <v>307</v>
      </c>
      <c r="B97" s="34" t="s">
        <v>90</v>
      </c>
      <c r="C97" s="21" t="s">
        <v>118</v>
      </c>
      <c r="D97" s="13">
        <v>7.94</v>
      </c>
      <c r="E97" s="14">
        <v>42.97</v>
      </c>
      <c r="F97" s="14">
        <v>50.91</v>
      </c>
      <c r="G97" s="14">
        <v>87.44</v>
      </c>
      <c r="H97" s="14">
        <v>138.35</v>
      </c>
    </row>
    <row r="98" spans="1:8" x14ac:dyDescent="0.2">
      <c r="A98" s="26">
        <v>335</v>
      </c>
      <c r="B98" s="34" t="s">
        <v>97</v>
      </c>
      <c r="C98" s="21" t="s">
        <v>118</v>
      </c>
      <c r="D98" s="13">
        <v>6.75</v>
      </c>
      <c r="E98" s="14">
        <v>21.7</v>
      </c>
      <c r="F98" s="14">
        <v>28.45</v>
      </c>
      <c r="G98" s="14">
        <v>60.2</v>
      </c>
      <c r="H98" s="14">
        <v>88.66</v>
      </c>
    </row>
    <row r="99" spans="1:8" x14ac:dyDescent="0.2">
      <c r="A99" s="26">
        <v>350</v>
      </c>
      <c r="B99" s="34" t="s">
        <v>102</v>
      </c>
      <c r="C99" s="21" t="s">
        <v>118</v>
      </c>
      <c r="D99" s="13">
        <v>11.28</v>
      </c>
      <c r="E99" s="14">
        <v>23.03</v>
      </c>
      <c r="F99" s="14">
        <v>34.32</v>
      </c>
      <c r="G99" s="14">
        <v>59.88</v>
      </c>
      <c r="H99" s="14">
        <v>94.19</v>
      </c>
    </row>
    <row r="100" spans="1:8" x14ac:dyDescent="0.2">
      <c r="A100" s="26"/>
      <c r="B100" s="139" t="s">
        <v>129</v>
      </c>
      <c r="C100" s="94"/>
      <c r="D100" s="158">
        <f>SUM(D84:D99)</f>
        <v>165.88</v>
      </c>
      <c r="E100" s="159">
        <f>SUM(E84:E99)</f>
        <v>387.34000000000003</v>
      </c>
      <c r="F100" s="159">
        <f>D100+E100</f>
        <v>553.22</v>
      </c>
      <c r="G100" s="159">
        <f>SUM(G84:G99)</f>
        <v>1142.4800000000002</v>
      </c>
      <c r="H100" s="159">
        <f>F100+G100</f>
        <v>1695.7000000000003</v>
      </c>
    </row>
    <row r="101" spans="1:8" x14ac:dyDescent="0.2">
      <c r="A101" s="26"/>
      <c r="B101" s="34"/>
      <c r="C101" s="21"/>
      <c r="D101" s="13"/>
      <c r="E101" s="14"/>
      <c r="F101" s="14"/>
      <c r="G101" s="14"/>
      <c r="H101" s="14"/>
    </row>
    <row r="102" spans="1:8" x14ac:dyDescent="0.2">
      <c r="A102" s="26">
        <v>14</v>
      </c>
      <c r="B102" s="34" t="s">
        <v>7</v>
      </c>
      <c r="C102" s="21" t="s">
        <v>117</v>
      </c>
      <c r="D102" s="13">
        <v>5.36</v>
      </c>
      <c r="E102" s="14">
        <v>17.02</v>
      </c>
      <c r="F102" s="14">
        <v>22.38</v>
      </c>
      <c r="G102" s="14">
        <v>58.99</v>
      </c>
      <c r="H102" s="14">
        <v>81.38</v>
      </c>
    </row>
    <row r="103" spans="1:8" x14ac:dyDescent="0.2">
      <c r="A103" s="26">
        <v>46</v>
      </c>
      <c r="B103" s="34" t="s">
        <v>16</v>
      </c>
      <c r="C103" s="21" t="s">
        <v>117</v>
      </c>
      <c r="D103" s="13">
        <v>10.67</v>
      </c>
      <c r="E103" s="14">
        <v>36.15</v>
      </c>
      <c r="F103" s="14">
        <v>46.82</v>
      </c>
      <c r="G103" s="14">
        <v>58.91</v>
      </c>
      <c r="H103" s="14">
        <v>105.73</v>
      </c>
    </row>
    <row r="104" spans="1:8" x14ac:dyDescent="0.2">
      <c r="A104" s="26">
        <v>78</v>
      </c>
      <c r="B104" s="34" t="s">
        <v>26</v>
      </c>
      <c r="C104" s="21" t="s">
        <v>117</v>
      </c>
      <c r="D104" s="13">
        <v>0.66</v>
      </c>
      <c r="E104" s="14">
        <v>21.22</v>
      </c>
      <c r="F104" s="14">
        <v>21.88</v>
      </c>
      <c r="G104" s="14">
        <v>40.29</v>
      </c>
      <c r="H104" s="14">
        <v>62.17</v>
      </c>
    </row>
    <row r="105" spans="1:8" x14ac:dyDescent="0.2">
      <c r="A105" s="23">
        <v>100</v>
      </c>
      <c r="B105" s="119" t="s">
        <v>31</v>
      </c>
      <c r="C105" s="21" t="s">
        <v>117</v>
      </c>
      <c r="D105" s="3">
        <v>19.71</v>
      </c>
      <c r="E105" s="4">
        <v>68.72</v>
      </c>
      <c r="F105" s="4">
        <v>88.42</v>
      </c>
      <c r="G105" s="4">
        <v>153.30000000000001</v>
      </c>
      <c r="H105" s="4">
        <v>241.72</v>
      </c>
    </row>
    <row r="106" spans="1:8" x14ac:dyDescent="0.2">
      <c r="A106" s="26">
        <v>136</v>
      </c>
      <c r="B106" s="34" t="s">
        <v>38</v>
      </c>
      <c r="C106" s="21" t="s">
        <v>117</v>
      </c>
      <c r="D106" s="13">
        <v>7.77</v>
      </c>
      <c r="E106" s="14">
        <v>14.72</v>
      </c>
      <c r="F106" s="14">
        <v>22.49</v>
      </c>
      <c r="G106" s="14">
        <v>70.510000000000005</v>
      </c>
      <c r="H106" s="14">
        <v>92.99</v>
      </c>
    </row>
    <row r="107" spans="1:8" x14ac:dyDescent="0.2">
      <c r="A107" s="26">
        <v>139</v>
      </c>
      <c r="B107" s="34" t="s">
        <v>39</v>
      </c>
      <c r="C107" s="21" t="s">
        <v>117</v>
      </c>
      <c r="D107" s="13">
        <v>12</v>
      </c>
      <c r="E107" s="14">
        <v>17.190000000000001</v>
      </c>
      <c r="F107" s="14">
        <v>29.18</v>
      </c>
      <c r="G107" s="14">
        <v>95.79</v>
      </c>
      <c r="H107" s="14">
        <v>124.97</v>
      </c>
    </row>
    <row r="108" spans="1:8" x14ac:dyDescent="0.2">
      <c r="A108" s="26">
        <v>141</v>
      </c>
      <c r="B108" s="34" t="s">
        <v>40</v>
      </c>
      <c r="C108" s="21" t="s">
        <v>117</v>
      </c>
      <c r="D108" s="13">
        <v>6.46</v>
      </c>
      <c r="E108" s="14">
        <v>24.74</v>
      </c>
      <c r="F108" s="14">
        <v>31.2</v>
      </c>
      <c r="G108" s="14">
        <v>61.21</v>
      </c>
      <c r="H108" s="14">
        <v>92.41</v>
      </c>
    </row>
    <row r="109" spans="1:8" x14ac:dyDescent="0.2">
      <c r="A109" s="26">
        <v>170</v>
      </c>
      <c r="B109" s="34" t="s">
        <v>50</v>
      </c>
      <c r="C109" s="21" t="s">
        <v>117</v>
      </c>
      <c r="D109" s="13">
        <v>15.44</v>
      </c>
      <c r="E109" s="14">
        <v>56.54</v>
      </c>
      <c r="F109" s="14">
        <v>71.98</v>
      </c>
      <c r="G109" s="14">
        <v>91.99</v>
      </c>
      <c r="H109" s="14">
        <v>163.96</v>
      </c>
    </row>
    <row r="110" spans="1:8" x14ac:dyDescent="0.2">
      <c r="A110" s="26">
        <v>198</v>
      </c>
      <c r="B110" s="34" t="s">
        <v>62</v>
      </c>
      <c r="C110" s="21" t="s">
        <v>117</v>
      </c>
      <c r="D110" s="13">
        <v>17.47</v>
      </c>
      <c r="E110" s="14">
        <v>25.35</v>
      </c>
      <c r="F110" s="14">
        <v>42.81</v>
      </c>
      <c r="G110" s="14">
        <v>113.11</v>
      </c>
      <c r="H110" s="14">
        <v>155.93</v>
      </c>
    </row>
    <row r="111" spans="1:8" x14ac:dyDescent="0.2">
      <c r="A111" s="26">
        <v>199</v>
      </c>
      <c r="B111" s="34" t="s">
        <v>63</v>
      </c>
      <c r="C111" s="21" t="s">
        <v>117</v>
      </c>
      <c r="D111" s="13">
        <v>9.1999999999999993</v>
      </c>
      <c r="E111" s="14">
        <v>34.82</v>
      </c>
      <c r="F111" s="14">
        <v>44.02</v>
      </c>
      <c r="G111" s="14">
        <v>94.12</v>
      </c>
      <c r="H111" s="14">
        <v>138.13999999999999</v>
      </c>
    </row>
    <row r="112" spans="1:8" x14ac:dyDescent="0.2">
      <c r="A112" s="26">
        <v>207</v>
      </c>
      <c r="B112" s="34" t="s">
        <v>65</v>
      </c>
      <c r="C112" s="21" t="s">
        <v>117</v>
      </c>
      <c r="D112" s="13">
        <v>26.82</v>
      </c>
      <c r="E112" s="14">
        <v>64.45</v>
      </c>
      <c r="F112" s="14">
        <v>91.27</v>
      </c>
      <c r="G112" s="14">
        <v>217.25</v>
      </c>
      <c r="H112" s="14">
        <v>308.52</v>
      </c>
    </row>
    <row r="113" spans="1:9" x14ac:dyDescent="0.2">
      <c r="A113" s="26">
        <v>269</v>
      </c>
      <c r="B113" s="34" t="s">
        <v>80</v>
      </c>
      <c r="C113" s="21" t="s">
        <v>117</v>
      </c>
      <c r="D113" s="13">
        <v>8.07</v>
      </c>
      <c r="E113" s="14">
        <v>10.61</v>
      </c>
      <c r="F113" s="14">
        <v>18.68</v>
      </c>
      <c r="G113" s="14">
        <v>37</v>
      </c>
      <c r="H113" s="14">
        <v>55.68</v>
      </c>
    </row>
    <row r="114" spans="1:9" x14ac:dyDescent="0.2">
      <c r="A114" s="26">
        <v>277</v>
      </c>
      <c r="B114" s="34" t="s">
        <v>82</v>
      </c>
      <c r="C114" s="21" t="s">
        <v>117</v>
      </c>
      <c r="D114" s="13">
        <v>8.19</v>
      </c>
      <c r="E114" s="14">
        <v>31.6</v>
      </c>
      <c r="F114" s="14">
        <v>39.79</v>
      </c>
      <c r="G114" s="14">
        <v>44.35</v>
      </c>
      <c r="H114" s="14">
        <v>84.14</v>
      </c>
    </row>
    <row r="115" spans="1:9" x14ac:dyDescent="0.2">
      <c r="A115" s="26">
        <v>288</v>
      </c>
      <c r="B115" s="34" t="s">
        <v>86</v>
      </c>
      <c r="C115" s="21" t="s">
        <v>117</v>
      </c>
      <c r="D115" s="13">
        <v>9.08</v>
      </c>
      <c r="E115" s="14">
        <v>35.869999999999997</v>
      </c>
      <c r="F115" s="14">
        <v>44.95</v>
      </c>
      <c r="G115" s="14">
        <v>100.48</v>
      </c>
      <c r="H115" s="14">
        <v>145.44</v>
      </c>
    </row>
    <row r="116" spans="1:9" x14ac:dyDescent="0.2">
      <c r="A116" s="26">
        <v>315</v>
      </c>
      <c r="B116" s="34" t="s">
        <v>93</v>
      </c>
      <c r="C116" s="21" t="s">
        <v>117</v>
      </c>
      <c r="D116" s="13">
        <v>13.01</v>
      </c>
      <c r="E116" s="14">
        <v>14.66</v>
      </c>
      <c r="F116" s="14">
        <v>27.67</v>
      </c>
      <c r="G116" s="14">
        <v>67.77</v>
      </c>
      <c r="H116" s="14">
        <v>95.44</v>
      </c>
    </row>
    <row r="117" spans="1:9" x14ac:dyDescent="0.2">
      <c r="A117" s="26">
        <v>317</v>
      </c>
      <c r="B117" s="34" t="s">
        <v>94</v>
      </c>
      <c r="C117" s="21" t="s">
        <v>117</v>
      </c>
      <c r="D117" s="13">
        <v>13.73</v>
      </c>
      <c r="E117" s="14">
        <v>18.600000000000001</v>
      </c>
      <c r="F117" s="14">
        <v>32.33</v>
      </c>
      <c r="G117" s="14">
        <v>97.64</v>
      </c>
      <c r="H117" s="14">
        <v>129.96</v>
      </c>
    </row>
    <row r="118" spans="1:9" x14ac:dyDescent="0.2">
      <c r="A118" s="26">
        <v>333</v>
      </c>
      <c r="B118" s="34" t="s">
        <v>96</v>
      </c>
      <c r="C118" s="21" t="s">
        <v>117</v>
      </c>
      <c r="D118" s="13">
        <v>9.2899999999999991</v>
      </c>
      <c r="E118" s="14">
        <v>36.130000000000003</v>
      </c>
      <c r="F118" s="14">
        <v>45.42</v>
      </c>
      <c r="G118" s="14">
        <v>67.87</v>
      </c>
      <c r="H118" s="14">
        <v>113.28</v>
      </c>
    </row>
    <row r="119" spans="1:9" x14ac:dyDescent="0.2">
      <c r="A119" s="26"/>
      <c r="B119" s="139" t="s">
        <v>128</v>
      </c>
      <c r="C119" s="94"/>
      <c r="D119" s="158">
        <f>SUM(D102:D118)</f>
        <v>192.92999999999998</v>
      </c>
      <c r="E119" s="159">
        <f>SUM(E102:E118)</f>
        <v>528.3900000000001</v>
      </c>
      <c r="F119" s="159">
        <f>D119+E119</f>
        <v>721.32</v>
      </c>
      <c r="G119" s="159">
        <f>SUM(G102:G118)</f>
        <v>1470.58</v>
      </c>
      <c r="H119" s="159">
        <f>F119+G119</f>
        <v>2191.9</v>
      </c>
    </row>
    <row r="120" spans="1:9" x14ac:dyDescent="0.2">
      <c r="A120" s="26"/>
      <c r="B120" s="34"/>
      <c r="C120" s="21"/>
      <c r="D120" s="13"/>
      <c r="E120" s="14"/>
      <c r="F120" s="14"/>
      <c r="G120" s="14"/>
      <c r="H120" s="14"/>
    </row>
    <row r="121" spans="1:9" ht="15" customHeight="1" x14ac:dyDescent="0.2">
      <c r="A121" s="32" t="s">
        <v>137</v>
      </c>
      <c r="B121" s="176" t="s">
        <v>130</v>
      </c>
      <c r="C121" s="160"/>
      <c r="D121" s="177">
        <f t="shared" ref="D121:G121" si="2">D119+D100+D82+D64+D45+D21+D6</f>
        <v>1098.1299999999999</v>
      </c>
      <c r="E121" s="177">
        <f t="shared" si="2"/>
        <v>2627.59</v>
      </c>
      <c r="F121" s="177">
        <f t="shared" si="2"/>
        <v>3725.72</v>
      </c>
      <c r="G121" s="177">
        <f t="shared" si="2"/>
        <v>7589.4400000000005</v>
      </c>
      <c r="H121" s="177">
        <f>H119+H100+H82+H64+H45+H21+H6</f>
        <v>11315.16</v>
      </c>
      <c r="I121" s="178"/>
    </row>
    <row r="122" spans="1:9" x14ac:dyDescent="0.2">
      <c r="A122" s="53" t="s">
        <v>134</v>
      </c>
      <c r="D122" s="179"/>
    </row>
  </sheetData>
  <sortState ref="A4:H104">
    <sortCondition ref="C4:C1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Centerline_MPO</vt:lpstr>
      <vt:lpstr>Centerline_Corridor</vt:lpstr>
      <vt:lpstr>Lane_Miles_MPO</vt:lpstr>
      <vt:lpstr>Lane_miles_Corridor</vt:lpstr>
      <vt:lpstr>Program_Type_MPO</vt:lpstr>
      <vt:lpstr>Program_Type_Corridor</vt:lpstr>
      <vt:lpstr>Lane_Miles_MPO!Print_Titles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awilson</dc:creator>
  <cp:lastModifiedBy>mcgahan</cp:lastModifiedBy>
  <cp:lastPrinted>2014-07-17T20:46:02Z</cp:lastPrinted>
  <dcterms:created xsi:type="dcterms:W3CDTF">2013-05-14T17:58:21Z</dcterms:created>
  <dcterms:modified xsi:type="dcterms:W3CDTF">2014-07-22T14:12:20Z</dcterms:modified>
</cp:coreProperties>
</file>